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11160" tabRatio="604" activeTab="0"/>
  </bookViews>
  <sheets>
    <sheet name="Φύλλο1" sheetId="1" r:id="rId1"/>
  </sheets>
  <definedNames>
    <definedName name="_xlnm.Print_Area" localSheetId="0">'Φύλλο1'!$A$1:$AW$6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<sst xmlns="http://schemas.openxmlformats.org/spreadsheetml/2006/main" count="63" uniqueCount="63">
  <si>
    <t>ΑΜ</t>
  </si>
  <si>
    <t>Α/Α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</si>
  <si>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</si>
  <si>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</si>
  <si>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</si>
  <si>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</si>
  <si>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ΓΝΩΣΗ Τ.Π.Ε. (β)
1 μον.</t>
  </si>
  <si>
    <t>ζ) ΣΥΓΓΡΑΦΙΚΟ ΕΡΓΟ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</si>
  <si>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</si>
  <si>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</si>
  <si>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</si>
  <si>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ΣΥΝΟΛΟ ΚΡΙΤΗΡΙΟΥ (α)
μεγ. 4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</si>
  <si>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</si>
  <si>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</si>
  <si>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</si>
  <si>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</si>
  <si>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α) ΔΙΔΑΚΤΟΡΙΚΟ ΣΥΝΑΦΕΣ
 6 μον.</t>
  </si>
  <si>
    <t>β) ΔΙΔΑΚΤΟΡΙΚΟ ΜΗ ΣΥΝΑΦΕΣ
3 μον.</t>
  </si>
  <si>
    <t xml:space="preserve"> γ αα) ΜΕΤΑΠΤΥΧΙΑΚΟ ΣΥΝΑΦΕΣ
4 μον.</t>
  </si>
  <si>
    <t xml:space="preserve"> γ ββ) ΜΕΤΑΠΤΥΧΙΑΚΟ ΜΗ ΣΥΝΑΦΕΣ
2 μον.</t>
  </si>
  <si>
    <t>δ) 2ο ΜΕΤΑΠΤΥΧΙΑΚΟ 
1 μον.</t>
  </si>
  <si>
    <t>ε) 2ο ΠΤΥΧΙΟ ΑΕΙ
2 μον.</t>
  </si>
  <si>
    <t>ΣΥΣΣΩΡΕΥΤΙΚΗ ΚΑΤΟΧΗ ΤΙΤΛΩΝ  β-ε
μεγ. 7 μον.</t>
  </si>
  <si>
    <t>α) Ξένη Γλώσσα Επιπέδου Γ2-Άριστα (1μ.)</t>
  </si>
  <si>
    <t>β) Ξένη Γλώσσα Επιπέδου Γ1 - Πολύ καλή (0,80μ.)</t>
  </si>
  <si>
    <t>γ) Ξένη Γλώσσα Επιπέδου Β2 - Καλή (0,60μ.)</t>
  </si>
  <si>
    <t>δ) 2η Ξένη Γλώσσα Επιπέδου Γ2-Άριστα (0,5 μ.)</t>
  </si>
  <si>
    <t>ε) 2η Ξένη Γλώσσα Επιπέδου Γ1 - Πολύ καλή (0,40 μ.)</t>
  </si>
  <si>
    <t>στ) 2η Ξένη Γλώσσα Επιπέδου Β2 - Καλή (0,30μ.)</t>
  </si>
  <si>
    <t>ΣΥΝΟΛΟ ΚΡΙΤΗΡΙΟΥ
μεγ. 1,5 μον.</t>
  </si>
  <si>
    <t>ΣΥΝΟΛΟ ΚΡΙΤΗΡΙΟΥ
μεγ. 9 μον.</t>
  </si>
  <si>
    <t>ΣΥΝΟΛΟ ΚΡΙΤΗΡΙΟΥ 
μεγ. 1 μον.</t>
  </si>
  <si>
    <t>α) ΑΥΤΟΔΥΝΑΜΟ ΔΙΔΑΚΤΙΚΟ ΕΡΓΟ ΣΕ 
Α.Ε.Ι. ή Σ.Ε.Λ.Ε.Τ.Ε.
ΕΠΙΜΟΡΦΩΤΗΣ ΣΕ ΠΡΟΓΡΑΜΜΑΤΑ ΥΠ.Π.Ε.Θ., Ι.Ε.Π., Π.Ι.
0.5 μον. ανα εξάμηνο</t>
  </si>
  <si>
    <t>α) ΣΕΛΔΕ, ΣΕΛΜΕ, ΣΕΛΕΤΕ/ΑΣΠΑΙΤΕ
0.5 μον.</t>
  </si>
  <si>
    <t>β) ΕΤΗΣΙΑ ΕΠΙΜΟΡΦΩΣΗ Α.Ε.Ι.
0.5 μον</t>
  </si>
  <si>
    <t>γ) ΕΠΙΜΟΡΦΩΤΙΚΑ ΠΡΟΓΡΑΜΜΑΤΑ ΥΠ.Π.Ε.Θ., Ι.Ε.Π., Π.Ι., ΕΚΔΔΑ
0.1 ανα 10 ώρες - μεγ. 0.5 μον</t>
  </si>
  <si>
    <t>ΕΠΙΜΟΡΦΩΣΗ (6)</t>
  </si>
  <si>
    <t>ΔΙΔΑΚΤΙΚΟ-ΕΠΙΜΟΡΦΩΤΙΚΟ ΕΡΓΟ (8)</t>
  </si>
  <si>
    <t>ΓΝΩΣΗ ΞΕΝΩΝ ΓΛΩΣΣΩΝ (4)</t>
  </si>
  <si>
    <t xml:space="preserve">ΤΙΤΛΟΙ ΣΠΟΥΔΩΝ (2) MAX 9 MON.
</t>
  </si>
  <si>
    <t>β) ΕΠΙΜΟΡΦΩΤΗΣ ΣΕ ΠΡΟΓΡΑΜΜΑΤΑ ΥΠ.Π.Ε.Θ., Ι.Ε.Π., Π.Ι.
0.1 μον. ανα 10 ώρες - μεγ. 0,50 μον.</t>
  </si>
  <si>
    <t>9) ΣΥΜΜΕΤΟΧΗ ΣΕ ΕΡΕΥΝΗΤΙΚΑ ΠΡΟΓΡΑΜΜΑΤΑ ΣΕ ΝΠΔΔ
0,5 μον. ανα εξάμηνο - μεγ. 1 μον.</t>
  </si>
  <si>
    <t>10 α) ΣΥΓΓΡΑΦΗ ΣΧΟΛΙΚΩΝ ΕΓΧΕΙΡΙΔΙΩΝ 
ή ΒΙΒΛΙΩΝ με ISBN
0.5 μον. ανα εγχειρίδιο - μεγ. 1 μον.</t>
  </si>
  <si>
    <t>10 β) ΑΡΘΡΑ ΣΕ ΕΠΙΣΤΗΜΟΝΙΚΑ ΠΕΡΙΟΔΙΚΑ
0.25 μον. ανα άρθρο - μεγ. 1 μον.</t>
  </si>
  <si>
    <t>10 γ) ΕΙΣΗΓΗΣΕΙΣ ΣΕ ΠΡΑΚΤΙΚΑ ΣΥΝΕΔΡΙΩΝ
0.2 μον. ανα εισήγηση - μεγ. 1 μον.</t>
  </si>
  <si>
    <t xml:space="preserve">10 δ) ΣΧΕΔΙΑΣΗ ΚΑΙ ΠΑΡΑΓΩΓΗ ΕΚΠ. ΥΛΙΚΟΥ
0.25 μον. </t>
  </si>
  <si>
    <t>10 ε) ΣΥΜΜΕΤΟΧΗ ΣΕ ΟΜΑΔΑ ΙΕΠ-ΠΙ ΓΙΑ ΑΠΣ ΔΕΠΠΣ
0.25 μον. - ΜΕΓ. 0,50 μον.</t>
  </si>
  <si>
    <t>Σε περίπτωση ομαδικής συγγραφής ή εισήγησης ή σχεδίασης κλπ λα,βάνεται το ήμισυ της μοριοδότησης</t>
  </si>
  <si>
    <t>ΕΠΙΣΤΗΜΟΝΙΚΗ ΣΥΓΚΡΟΤΗΣΗ (ΑΡ.24 ΠΑΡ.2) -- 16 μον.</t>
  </si>
  <si>
    <t>ΔΙΟΙΚΗΤΙΚΗ ΚΑΙ ΔΙΔΑΚΤΙΚΗ ΕΜΠΕΙΡΙΑ (ΑΡ.24 ΠΑΡ.3) --- 14 μον.</t>
  </si>
  <si>
    <t>α) ΔΙΟΙΚΗΤΙΚΗ  ΕΜΠΕΙΡΙΑ 4 μον</t>
  </si>
  <si>
    <t>β) ΔΙΔΑΚΤΙΚΗ ΕΜΠΕΙΡΙΑ 10 μον.</t>
  </si>
  <si>
    <t>α) ΑΣΚΗΣΗ ΔΙΔΑΚΤΙΚΩΝ ΚΑΘΗΚΟΝΤΩΝ
1 μον. ανα έτος πέραν των απαιτούμενων - μεγ. 10</t>
  </si>
  <si>
    <t>γ) ΥΠΗΡΕΣΙΑ  ΣΧΟΛΙΚΟΥ ΣΥΜΒΟΥΛΟΥ ΠΡΟΪΣΤΑΜΕΝΟΥ ΕΚΠΑΙΔΕΥΤΙΩΝ ΘΕΜΑΤΩΝ κλπ
1 μον. ανα έτος πέραν των απαιτούμενων - μεγ. 2 μον</t>
  </si>
  <si>
    <t>ΕΠΩΝΥΜΟ</t>
  </si>
  <si>
    <t>ΟΝΟΜΑ</t>
  </si>
  <si>
    <t>ΚΛΑΔΟΣ</t>
  </si>
  <si>
    <t>ΚΟΡΤΖΗΣ</t>
  </si>
  <si>
    <t>ΔΗΜΟΣΘΕΝΗΣ</t>
  </si>
  <si>
    <t>ΠΕ86</t>
  </si>
  <si>
    <t>β) ΥΠΗΡΕΣΙΑ  ΥΠΕΥΘΥΝΟΥ-ΤΕΧΝΙΚΟΥ ΠΛΗΝΕΤ
1 μον. ανα έτος - μεγ.4 μον</t>
  </si>
  <si>
    <t xml:space="preserve">ΣΥΝΟΛΟ ΚΡΙΤΗΡΙΟΥ (β)
</t>
  </si>
  <si>
    <t>ΠΙΝΑΚΑΣ ΜΟΡΙΟΔΟΤΗΣΗΣ ΥΠΕΥΘΥΝΩΝ ΠΛΗΡΟΦΟΡΙΚΗΣ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</si>
</sst>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9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9" borderId="14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3" borderId="14" xfId="0" applyNumberFormat="1" applyFont="1" applyFill="1" applyBorder="1" applyAlignment="1">
      <alignment horizontal="center" vertical="center" wrapText="1"/>
    </xf>
    <xf numFmtId="2" fontId="8" fillId="17" borderId="14" xfId="0" applyNumberFormat="1" applyFont="1" applyFill="1" applyBorder="1" applyAlignment="1">
      <alignment horizontal="center" vertical="center" wrapText="1"/>
    </xf>
    <xf numFmtId="2" fontId="8" fillId="36" borderId="14" xfId="0" applyNumberFormat="1" applyFont="1" applyFill="1" applyBorder="1" applyAlignment="1">
      <alignment horizontal="center" vertical="center" wrapText="1"/>
    </xf>
    <xf numFmtId="2" fontId="8" fillId="37" borderId="14" xfId="0" applyNumberFormat="1" applyFont="1" applyFill="1" applyBorder="1" applyAlignment="1">
      <alignment horizontal="center" vertical="center" wrapText="1"/>
    </xf>
    <xf numFmtId="2" fontId="8" fillId="22" borderId="14" xfId="0" applyNumberFormat="1" applyFont="1" applyFill="1" applyBorder="1" applyAlignment="1">
      <alignment horizontal="center" vertical="center" wrapText="1"/>
    </xf>
    <xf numFmtId="2" fontId="8" fillId="38" borderId="14" xfId="0" applyNumberFormat="1" applyFont="1" applyFill="1" applyBorder="1" applyAlignment="1">
      <alignment horizontal="center" vertical="center" wrapText="1"/>
    </xf>
    <xf numFmtId="2" fontId="8" fillId="39" borderId="14" xfId="0" applyNumberFormat="1" applyFont="1" applyFill="1" applyBorder="1" applyAlignment="1">
      <alignment horizontal="center" vertical="center" wrapText="1"/>
    </xf>
    <xf numFmtId="2" fontId="8" fillId="40" borderId="14" xfId="0" applyNumberFormat="1" applyFont="1" applyFill="1" applyBorder="1" applyAlignment="1">
      <alignment horizontal="center" vertical="center" wrapText="1"/>
    </xf>
    <xf numFmtId="2" fontId="8" fillId="41" borderId="14" xfId="0" applyNumberFormat="1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9" borderId="17" xfId="0" applyFont="1" applyFill="1" applyBorder="1" applyAlignment="1">
      <alignment horizontal="center" vertical="center" textRotation="90" wrapText="1"/>
    </xf>
    <xf numFmtId="0" fontId="1" fillId="42" borderId="16" xfId="0" applyFont="1" applyFill="1" applyBorder="1" applyAlignment="1">
      <alignment horizontal="center" vertical="center" textRotation="90" wrapText="1"/>
    </xf>
    <xf numFmtId="0" fontId="1" fillId="11" borderId="17" xfId="0" applyFont="1" applyFill="1" applyBorder="1" applyAlignment="1">
      <alignment horizontal="center" vertical="center" textRotation="90" wrapText="1"/>
    </xf>
    <xf numFmtId="0" fontId="1" fillId="13" borderId="17" xfId="0" applyFont="1" applyFill="1" applyBorder="1" applyAlignment="1">
      <alignment horizontal="center" vertical="center" textRotation="90" wrapText="1"/>
    </xf>
    <xf numFmtId="0" fontId="1" fillId="17" borderId="17" xfId="0" applyFont="1" applyFill="1" applyBorder="1" applyAlignment="1">
      <alignment horizontal="center" vertical="center" textRotation="90" wrapText="1"/>
    </xf>
    <xf numFmtId="0" fontId="1" fillId="37" borderId="17" xfId="0" applyFont="1" applyFill="1" applyBorder="1" applyAlignment="1">
      <alignment horizontal="center" vertical="center" textRotation="90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43" borderId="10" xfId="0" applyFont="1" applyFill="1" applyBorder="1" applyAlignment="1">
      <alignment horizontal="center" vertical="center" textRotation="90" wrapText="1"/>
    </xf>
    <xf numFmtId="0" fontId="1" fillId="42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7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textRotation="90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41" borderId="15" xfId="0" applyFont="1" applyFill="1" applyBorder="1" applyAlignment="1">
      <alignment horizontal="center" vertical="center" textRotation="90" wrapText="1"/>
    </xf>
    <xf numFmtId="0" fontId="6" fillId="41" borderId="19" xfId="0" applyFont="1" applyFill="1" applyBorder="1" applyAlignment="1">
      <alignment horizontal="center" vertical="center" textRotation="90" wrapText="1"/>
    </xf>
    <xf numFmtId="0" fontId="1" fillId="40" borderId="15" xfId="0" applyFont="1" applyFill="1" applyBorder="1" applyAlignment="1">
      <alignment horizontal="center" vertical="center" textRotation="90" wrapText="1"/>
    </xf>
    <xf numFmtId="0" fontId="1" fillId="40" borderId="19" xfId="0" applyFont="1" applyFill="1" applyBorder="1" applyAlignment="1">
      <alignment horizontal="center" vertical="center" textRotation="90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5" xfId="0" applyFont="1" applyFill="1" applyBorder="1" applyAlignment="1">
      <alignment horizontal="center" vertical="center" textRotation="90" wrapText="1"/>
    </xf>
    <xf numFmtId="0" fontId="1" fillId="22" borderId="29" xfId="0" applyFont="1" applyFill="1" applyBorder="1" applyAlignment="1">
      <alignment horizontal="center" vertical="center" textRotation="90" wrapText="1"/>
    </xf>
    <xf numFmtId="0" fontId="1" fillId="22" borderId="3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6" borderId="32" xfId="0" applyFont="1" applyFill="1" applyBorder="1" applyAlignment="1">
      <alignment horizontal="center" vertical="center" textRotation="90" wrapText="1"/>
    </xf>
    <xf numFmtId="0" fontId="1" fillId="36" borderId="3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textRotation="90" wrapText="1"/>
    </xf>
    <xf numFmtId="0" fontId="1" fillId="39" borderId="30" xfId="0" applyFont="1" applyFill="1" applyBorder="1" applyAlignment="1">
      <alignment horizontal="center" vertical="center" textRotation="90" wrapText="1"/>
    </xf>
    <xf numFmtId="0" fontId="1" fillId="43" borderId="35" xfId="0" applyFont="1" applyFill="1" applyBorder="1" applyAlignment="1">
      <alignment horizontal="center" vertical="center" textRotation="90" wrapText="1"/>
    </xf>
    <xf numFmtId="0" fontId="1" fillId="43" borderId="3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tabSelected="1"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O11" sqref="AO11:AT14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0.00390625" style="1" customWidth="1"/>
    <col min="4" max="4" width="13.00390625" style="1" customWidth="1"/>
    <col min="5" max="5" width="7.57421875" style="1" bestFit="1" customWidth="1"/>
    <col min="6" max="12" width="6.421875" style="2" customWidth="1"/>
    <col min="13" max="13" width="7.140625" style="2" bestFit="1" customWidth="1"/>
    <col min="14" max="14" width="6.421875" style="2" hidden="1" customWidth="1"/>
    <col min="15" max="25" width="6.421875" style="2" customWidth="1"/>
    <col min="26" max="26" width="12.57421875" style="2" customWidth="1"/>
    <col min="27" max="28" width="9.7109375" style="2" customWidth="1"/>
    <col min="29" max="29" width="7.57421875" style="2" customWidth="1"/>
    <col min="30" max="35" width="6.421875" style="2" customWidth="1"/>
    <col min="36" max="36" width="7.57421875" style="7" customWidth="1"/>
    <col min="37" max="37" width="14.28125" style="2" bestFit="1" customWidth="1"/>
    <col min="38" max="38" width="12.00390625" style="2" customWidth="1"/>
    <col min="39" max="39" width="10.8515625" style="2" customWidth="1"/>
    <col min="40" max="40" width="12.00390625" style="2" bestFit="1" customWidth="1"/>
    <col min="41" max="41" width="7.140625" style="2" customWidth="1"/>
    <col min="42" max="43" width="10.140625" style="2" customWidth="1"/>
    <col min="44" max="44" width="13.57421875" style="2" customWidth="1"/>
    <col min="45" max="45" width="7.421875" style="2" customWidth="1"/>
    <col min="46" max="46" width="7.57421875" style="7" customWidth="1"/>
    <col min="47" max="47" width="6.7109375" style="2" customWidth="1"/>
    <col min="48" max="48" width="14.00390625" style="2" customWidth="1"/>
    <col min="49" max="49" width="9.00390625" style="1" customWidth="1"/>
    <col min="50" max="16384" width="9.140625" style="1" customWidth="1"/>
  </cols>
  <sheetData>
    <row r="1" spans="1:49" ht="24" customHeight="1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10"/>
    </row>
    <row r="2" spans="1:49" ht="24.75" customHeight="1" thickBot="1">
      <c r="A2" s="97" t="s">
        <v>1</v>
      </c>
      <c r="B2" s="97" t="s">
        <v>0</v>
      </c>
      <c r="C2" s="97" t="s">
        <v>54</v>
      </c>
      <c r="D2" s="97" t="s">
        <v>55</v>
      </c>
      <c r="E2" s="97" t="s">
        <v>56</v>
      </c>
      <c r="F2" s="91" t="s">
        <v>48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  <c r="AD2" s="93"/>
      <c r="AE2" s="93"/>
      <c r="AF2" s="93"/>
      <c r="AG2" s="93"/>
      <c r="AH2" s="30"/>
      <c r="AI2" s="11"/>
      <c r="AJ2" s="89" t="s">
        <v>5</v>
      </c>
      <c r="AK2" s="85" t="s">
        <v>49</v>
      </c>
      <c r="AL2" s="86"/>
      <c r="AM2" s="86"/>
      <c r="AN2" s="86"/>
      <c r="AO2" s="86"/>
      <c r="AP2" s="86"/>
      <c r="AQ2" s="86"/>
      <c r="AR2" s="86"/>
      <c r="AS2" s="87"/>
      <c r="AT2" s="102" t="s">
        <v>10</v>
      </c>
      <c r="AU2" s="65" t="s">
        <v>2</v>
      </c>
      <c r="AV2" s="100" t="s">
        <v>3</v>
      </c>
      <c r="AW2" s="63" t="s">
        <v>4</v>
      </c>
    </row>
    <row r="3" spans="1:49" ht="36" customHeight="1">
      <c r="A3" s="97"/>
      <c r="B3" s="97"/>
      <c r="C3" s="97"/>
      <c r="D3" s="97"/>
      <c r="E3" s="97"/>
      <c r="F3" s="67" t="s">
        <v>39</v>
      </c>
      <c r="G3" s="68"/>
      <c r="H3" s="68"/>
      <c r="I3" s="68"/>
      <c r="J3" s="68"/>
      <c r="K3" s="68"/>
      <c r="L3" s="68"/>
      <c r="M3" s="69"/>
      <c r="N3" s="104" t="s">
        <v>6</v>
      </c>
      <c r="O3" s="70" t="s">
        <v>38</v>
      </c>
      <c r="P3" s="71"/>
      <c r="Q3" s="71"/>
      <c r="R3" s="71"/>
      <c r="S3" s="71"/>
      <c r="T3" s="71"/>
      <c r="U3" s="72"/>
      <c r="V3" s="73" t="s">
        <v>36</v>
      </c>
      <c r="W3" s="74"/>
      <c r="X3" s="74"/>
      <c r="Y3" s="75"/>
      <c r="Z3" s="76" t="s">
        <v>37</v>
      </c>
      <c r="AA3" s="77"/>
      <c r="AB3" s="78"/>
      <c r="AC3" s="95" t="s">
        <v>41</v>
      </c>
      <c r="AD3" s="79" t="s">
        <v>7</v>
      </c>
      <c r="AE3" s="80"/>
      <c r="AF3" s="80"/>
      <c r="AG3" s="80"/>
      <c r="AH3" s="80"/>
      <c r="AI3" s="81"/>
      <c r="AJ3" s="90"/>
      <c r="AK3" s="82" t="s">
        <v>50</v>
      </c>
      <c r="AL3" s="83"/>
      <c r="AM3" s="83"/>
      <c r="AN3" s="83"/>
      <c r="AO3" s="84"/>
      <c r="AP3" s="73" t="s">
        <v>51</v>
      </c>
      <c r="AQ3" s="74"/>
      <c r="AR3" s="74"/>
      <c r="AS3" s="75"/>
      <c r="AT3" s="103"/>
      <c r="AU3" s="66"/>
      <c r="AV3" s="101"/>
      <c r="AW3" s="64"/>
    </row>
    <row r="4" spans="1:49" ht="187.5" customHeight="1">
      <c r="A4" s="99"/>
      <c r="B4" s="99"/>
      <c r="C4" s="99"/>
      <c r="D4" s="99"/>
      <c r="E4" s="99"/>
      <c r="F4" s="33" t="s">
        <v>16</v>
      </c>
      <c r="G4" s="34" t="s">
        <v>17</v>
      </c>
      <c r="H4" s="34" t="s">
        <v>18</v>
      </c>
      <c r="I4" s="34" t="s">
        <v>19</v>
      </c>
      <c r="J4" s="34" t="s">
        <v>20</v>
      </c>
      <c r="K4" s="34" t="s">
        <v>21</v>
      </c>
      <c r="L4" s="35" t="s">
        <v>22</v>
      </c>
      <c r="M4" s="36" t="s">
        <v>30</v>
      </c>
      <c r="N4" s="105"/>
      <c r="O4" s="37" t="s">
        <v>23</v>
      </c>
      <c r="P4" s="34" t="s">
        <v>24</v>
      </c>
      <c r="Q4" s="34" t="s">
        <v>25</v>
      </c>
      <c r="R4" s="34" t="s">
        <v>26</v>
      </c>
      <c r="S4" s="34" t="s">
        <v>27</v>
      </c>
      <c r="T4" s="34" t="s">
        <v>28</v>
      </c>
      <c r="U4" s="38" t="s">
        <v>29</v>
      </c>
      <c r="V4" s="33" t="s">
        <v>33</v>
      </c>
      <c r="W4" s="34" t="s">
        <v>34</v>
      </c>
      <c r="X4" s="34" t="s">
        <v>35</v>
      </c>
      <c r="Y4" s="39" t="s">
        <v>31</v>
      </c>
      <c r="Z4" s="33" t="s">
        <v>32</v>
      </c>
      <c r="AA4" s="34" t="s">
        <v>40</v>
      </c>
      <c r="AB4" s="40" t="s">
        <v>8</v>
      </c>
      <c r="AC4" s="96"/>
      <c r="AD4" s="34" t="s">
        <v>42</v>
      </c>
      <c r="AE4" s="34" t="s">
        <v>43</v>
      </c>
      <c r="AF4" s="34" t="s">
        <v>44</v>
      </c>
      <c r="AG4" s="34" t="s">
        <v>45</v>
      </c>
      <c r="AH4" s="34" t="s">
        <v>46</v>
      </c>
      <c r="AI4" s="41" t="s">
        <v>9</v>
      </c>
      <c r="AJ4" s="90"/>
      <c r="AK4" s="33" t="s">
        <v>12</v>
      </c>
      <c r="AL4" s="34" t="s">
        <v>13</v>
      </c>
      <c r="AM4" s="34" t="s">
        <v>14</v>
      </c>
      <c r="AN4" s="34" t="s">
        <v>15</v>
      </c>
      <c r="AO4" s="42" t="s">
        <v>11</v>
      </c>
      <c r="AP4" s="33" t="s">
        <v>52</v>
      </c>
      <c r="AQ4" s="34" t="s">
        <v>60</v>
      </c>
      <c r="AR4" s="34" t="s">
        <v>53</v>
      </c>
      <c r="AS4" s="39" t="s">
        <v>61</v>
      </c>
      <c r="AT4" s="103"/>
      <c r="AU4" s="66"/>
      <c r="AV4" s="32"/>
      <c r="AW4" s="64"/>
    </row>
    <row r="5" spans="1:49" ht="37.5" customHeight="1">
      <c r="A5" s="31"/>
      <c r="B5" s="31"/>
      <c r="C5" s="31"/>
      <c r="D5" s="31"/>
      <c r="E5" s="31"/>
      <c r="F5" s="59"/>
      <c r="G5" s="8"/>
      <c r="H5" s="8"/>
      <c r="I5" s="8"/>
      <c r="J5" s="8"/>
      <c r="K5" s="8"/>
      <c r="L5" s="43"/>
      <c r="M5" s="44"/>
      <c r="N5" s="45"/>
      <c r="O5" s="46"/>
      <c r="P5" s="8"/>
      <c r="Q5" s="8"/>
      <c r="R5" s="8"/>
      <c r="S5" s="8"/>
      <c r="T5" s="8"/>
      <c r="U5" s="47"/>
      <c r="V5" s="8"/>
      <c r="W5" s="8"/>
      <c r="X5" s="8"/>
      <c r="Y5" s="48"/>
      <c r="Z5" s="8"/>
      <c r="AA5" s="8"/>
      <c r="AB5" s="49"/>
      <c r="AC5" s="50"/>
      <c r="AD5" s="97" t="s">
        <v>47</v>
      </c>
      <c r="AE5" s="97"/>
      <c r="AF5" s="97"/>
      <c r="AG5" s="97"/>
      <c r="AH5" s="97"/>
      <c r="AI5" s="51"/>
      <c r="AJ5" s="52"/>
      <c r="AK5" s="8"/>
      <c r="AL5" s="8"/>
      <c r="AM5" s="8"/>
      <c r="AN5" s="8"/>
      <c r="AO5" s="53"/>
      <c r="AP5" s="8"/>
      <c r="AQ5" s="8"/>
      <c r="AR5" s="8"/>
      <c r="AS5" s="48"/>
      <c r="AT5" s="54"/>
      <c r="AU5" s="55"/>
      <c r="AV5" s="9"/>
      <c r="AW5" s="56"/>
    </row>
    <row r="6" spans="1:49" s="12" customFormat="1" ht="18" customHeight="1">
      <c r="A6" s="13">
        <v>1</v>
      </c>
      <c r="B6" s="58">
        <v>191102</v>
      </c>
      <c r="C6" s="57" t="s">
        <v>57</v>
      </c>
      <c r="D6" s="57" t="s">
        <v>58</v>
      </c>
      <c r="E6" s="60" t="s">
        <v>59</v>
      </c>
      <c r="F6" s="14"/>
      <c r="G6" s="15"/>
      <c r="H6" s="15">
        <v>4</v>
      </c>
      <c r="I6" s="15"/>
      <c r="J6" s="15"/>
      <c r="K6" s="15"/>
      <c r="L6" s="16">
        <f>IF(G6+H6+I6+J6&gt;7,7,G6+H6+I6+J6)</f>
        <v>4</v>
      </c>
      <c r="M6" s="17">
        <f>IF(F6+L6&gt;9,9,F6+L6)</f>
        <v>4</v>
      </c>
      <c r="N6" s="18"/>
      <c r="O6" s="19"/>
      <c r="P6" s="15"/>
      <c r="Q6" s="15">
        <v>0.6</v>
      </c>
      <c r="R6" s="15"/>
      <c r="S6" s="15"/>
      <c r="T6" s="15">
        <v>0.3</v>
      </c>
      <c r="U6" s="20">
        <f>IF(O6+P6+Q6+R6+T6&gt;1.5,1.5,O6+P6+Q6+R6+T6)</f>
        <v>0.8999999999999999</v>
      </c>
      <c r="V6" s="15"/>
      <c r="W6" s="15"/>
      <c r="X6" s="15"/>
      <c r="Y6" s="21">
        <f>IF(V6+W6+X6&gt;1,1,V6+W6+X6)</f>
        <v>0</v>
      </c>
      <c r="Z6" s="15"/>
      <c r="AA6" s="15"/>
      <c r="AB6" s="22">
        <f>IF(Z6+AA6&gt;1,1,Z6+AA6)</f>
        <v>0</v>
      </c>
      <c r="AC6" s="23"/>
      <c r="AD6" s="15"/>
      <c r="AE6" s="15"/>
      <c r="AF6" s="15"/>
      <c r="AG6" s="15"/>
      <c r="AH6" s="15"/>
      <c r="AI6" s="24">
        <f>IF(AD6+AG6+AE6+AF6&gt;2.5,2.5,AG6+AD6+AE6+AF6+AH6)</f>
        <v>0</v>
      </c>
      <c r="AJ6" s="25">
        <f>IF(M6+N6+U6+Y6+AB6+AC6+AI6&gt;17,17,M6+N6+U6+Y6+AB6+AC6+AI6)</f>
        <v>4.9</v>
      </c>
      <c r="AK6" s="15"/>
      <c r="AL6" s="15"/>
      <c r="AM6" s="15"/>
      <c r="AN6" s="15">
        <v>1</v>
      </c>
      <c r="AO6" s="26">
        <f>IF(AK6+AN6+AL6+AM6&gt;4,4,AN6+AK6+AL6+AM6)</f>
        <v>1</v>
      </c>
      <c r="AP6" s="15">
        <v>7.5</v>
      </c>
      <c r="AQ6" s="15">
        <v>4</v>
      </c>
      <c r="AR6" s="15"/>
      <c r="AS6" s="21">
        <f>IF(AR6+AP6+AQ6&gt;10,10,AR6+AP6+AQ6)</f>
        <v>10</v>
      </c>
      <c r="AT6" s="27">
        <f>IF(AS6+AO6&gt;14,14,AS6+AO6)</f>
        <v>11</v>
      </c>
      <c r="AU6" s="28">
        <f>AJ6+AT6</f>
        <v>15.9</v>
      </c>
      <c r="AV6" s="29">
        <v>13.8</v>
      </c>
      <c r="AW6" s="29">
        <f>AU6+AV6</f>
        <v>29.700000000000003</v>
      </c>
    </row>
    <row r="7" spans="37:41" ht="12.75">
      <c r="AK7" s="88"/>
      <c r="AL7" s="88"/>
      <c r="AM7" s="88"/>
      <c r="AN7" s="88"/>
      <c r="AO7" s="7"/>
    </row>
    <row r="8" spans="37:41" ht="12.75">
      <c r="AK8" s="7"/>
      <c r="AL8" s="7"/>
      <c r="AM8" s="7"/>
      <c r="AN8" s="7"/>
      <c r="AO8" s="7"/>
    </row>
    <row r="9" spans="37:41" ht="12.75">
      <c r="AK9" s="88"/>
      <c r="AL9" s="88"/>
      <c r="AM9" s="88"/>
      <c r="AN9" s="88"/>
      <c r="AO9" s="7"/>
    </row>
    <row r="10" spans="37:41" ht="12.75">
      <c r="AK10" s="88"/>
      <c r="AL10" s="88"/>
      <c r="AM10" s="88"/>
      <c r="AN10" s="88"/>
      <c r="AO10" s="7"/>
    </row>
    <row r="11" spans="37:41" ht="12.75">
      <c r="AK11" s="7"/>
      <c r="AL11" s="7"/>
      <c r="AM11" s="7"/>
      <c r="AN11" s="7"/>
      <c r="AO11" s="7"/>
    </row>
    <row r="12" spans="37:41" ht="12.75">
      <c r="AK12" s="7"/>
      <c r="AL12" s="7"/>
      <c r="AM12" s="7"/>
      <c r="AN12" s="7"/>
      <c r="AO12" s="7"/>
    </row>
    <row r="13" spans="37:41" ht="12.75">
      <c r="AK13" s="88"/>
      <c r="AL13" s="88"/>
      <c r="AM13" s="88"/>
      <c r="AN13" s="88"/>
      <c r="AO13" s="7"/>
    </row>
    <row r="14" spans="41:46" ht="12.75">
      <c r="AO14" s="61"/>
      <c r="AP14" s="61"/>
      <c r="AQ14" s="61"/>
      <c r="AR14" s="61"/>
      <c r="AS14" s="61"/>
      <c r="AT14" s="62"/>
    </row>
    <row r="17" spans="1:49" ht="15" customHeight="1">
      <c r="A17" s="2"/>
      <c r="C17" s="2"/>
      <c r="D17" s="2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/>
      <c r="AL17" s="5"/>
      <c r="AM17" s="5"/>
      <c r="AN17" s="5"/>
      <c r="AO17" s="5"/>
      <c r="AP17" s="5"/>
      <c r="AQ17" s="5"/>
      <c r="AR17" s="5"/>
      <c r="AS17" s="5"/>
      <c r="AT17" s="6"/>
      <c r="AU17" s="4"/>
      <c r="AV17" s="5"/>
      <c r="AW17" s="3"/>
    </row>
    <row r="18" spans="1:49" ht="15" customHeight="1">
      <c r="A18" s="2"/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5"/>
      <c r="AM18" s="5"/>
      <c r="AN18" s="5"/>
      <c r="AO18" s="5"/>
      <c r="AP18" s="5"/>
      <c r="AQ18" s="5"/>
      <c r="AR18" s="5"/>
      <c r="AS18" s="5"/>
      <c r="AT18" s="6"/>
      <c r="AU18" s="4"/>
      <c r="AV18" s="5"/>
      <c r="AW18" s="3"/>
    </row>
    <row r="20" spans="1:49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1"/>
      <c r="AU20" s="7"/>
      <c r="AW20" s="2"/>
    </row>
  </sheetData>
  <sheetProtection/>
  <mergeCells count="28">
    <mergeCell ref="A1:AV1"/>
    <mergeCell ref="A2:A4"/>
    <mergeCell ref="AV2:AV3"/>
    <mergeCell ref="AT2:AT4"/>
    <mergeCell ref="N3:N4"/>
    <mergeCell ref="C2:C4"/>
    <mergeCell ref="D2:D4"/>
    <mergeCell ref="E2:E4"/>
    <mergeCell ref="B2:B4"/>
    <mergeCell ref="AK9:AN9"/>
    <mergeCell ref="AJ2:AJ4"/>
    <mergeCell ref="AK7:AN7"/>
    <mergeCell ref="F2:AG2"/>
    <mergeCell ref="A20:AR20"/>
    <mergeCell ref="AK10:AN10"/>
    <mergeCell ref="AK13:AN13"/>
    <mergeCell ref="AC3:AC4"/>
    <mergeCell ref="AD5:AH5"/>
    <mergeCell ref="AW2:AW4"/>
    <mergeCell ref="AU2:AU4"/>
    <mergeCell ref="F3:M3"/>
    <mergeCell ref="O3:U3"/>
    <mergeCell ref="V3:Y3"/>
    <mergeCell ref="Z3:AB3"/>
    <mergeCell ref="AD3:AI3"/>
    <mergeCell ref="AK3:AO3"/>
    <mergeCell ref="AP3:AS3"/>
    <mergeCell ref="AK2:AS2"/>
  </mergeCells>
  <conditionalFormatting sqref="AC6">
    <cfRule type="cellIs" priority="2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Lela</cp:lastModifiedBy>
  <cp:lastPrinted>2019-02-06T12:21:39Z</cp:lastPrinted>
  <dcterms:created xsi:type="dcterms:W3CDTF">2011-07-08T10:32:53Z</dcterms:created>
  <dcterms:modified xsi:type="dcterms:W3CDTF">2019-03-07T08:04:27Z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