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ΔΗΜΟΣΙΑ ΣΧΟΛΕΙΑ" sheetId="1" r:id="rId1"/>
  </sheets>
  <definedNames>
    <definedName name="_xlnm._FilterDatabase" localSheetId="0" hidden="1">'ΔΗΜΟΣΙΑ ΣΧΟΛΕΙΑ'!$A$1:$L$131</definedName>
  </definedNames>
  <calcPr fullCalcOnLoad="1"/>
</workbook>
</file>

<file path=xl/sharedStrings.xml><?xml version="1.0" encoding="utf-8"?>
<sst xmlns="http://schemas.openxmlformats.org/spreadsheetml/2006/main" count="936" uniqueCount="591">
  <si>
    <t>Τύπος Σχολείου</t>
  </si>
  <si>
    <t>Κωδ. ΥΠΠΘ</t>
  </si>
  <si>
    <t>Ονομασία</t>
  </si>
  <si>
    <t>Τηλέφωνο</t>
  </si>
  <si>
    <t>ΦΑΞ</t>
  </si>
  <si>
    <t>e-mail</t>
  </si>
  <si>
    <t>Περιοχή</t>
  </si>
  <si>
    <t>Ταχ. Διεύθυνση</t>
  </si>
  <si>
    <t>ΤΚ</t>
  </si>
  <si>
    <t>Ωράριο</t>
  </si>
  <si>
    <t>Ονομ/μο Διευθυντή</t>
  </si>
  <si>
    <t>Ονομ/μο Αναπλ. Διευθυντή</t>
  </si>
  <si>
    <t>Ημερήσιο Γυμνάσιο</t>
  </si>
  <si>
    <t>ΗΜΕΡΗΣΙΟ ΓΥΜΝΑΣΙΟ ΠΕΝΤΕΛΗΣ</t>
  </si>
  <si>
    <t>mail@gym-pentel.att.sch.gr</t>
  </si>
  <si>
    <t>ΠΕΝΤΕΛΗ</t>
  </si>
  <si>
    <t>ΤΣΑΚΩΝΑ 3</t>
  </si>
  <si>
    <t>Πρωινό</t>
  </si>
  <si>
    <t>ΒΑΣΙΛΕΙΟΣ ΖΑΦΕΙΡΟΠΟΥΛΟΣ</t>
  </si>
  <si>
    <t>ΑΜΑΡΟΥΣΙΟΥ</t>
  </si>
  <si>
    <t>2ο ΗΜΕΡΗΣΙΟ ΓΥΜΝΑΣΙΟ ΑΜΑΡΟΥΣΙΟΥ</t>
  </si>
  <si>
    <t>mail@2gym-amarous.att.sch.gr</t>
  </si>
  <si>
    <t>ΑΜΑΡΟΥΣΙΟ</t>
  </si>
  <si>
    <t>ΜΕΓΑΛΟΥ ΑΛΕΞΑΝΔΡΟΥ 125</t>
  </si>
  <si>
    <t>ΔΗΜΗΤΡΑ ΡΑΣΣΙΑ</t>
  </si>
  <si>
    <t>3ο ΓΥΜΝΑΣΙΟ ΑΜΑΡΟΥΣΙΟΥ</t>
  </si>
  <si>
    <t>mail@3gym-amarous.att.sch.gr</t>
  </si>
  <si>
    <t>ΜΑΡΟΥΣΙ</t>
  </si>
  <si>
    <t>ΝΑΥΑΡΙΝΟΥ ΚΑΙ ΥΔΡΑΣ</t>
  </si>
  <si>
    <t>ΓΕΩΡΓΙΟΣ ΒΛΑΧΟΣ</t>
  </si>
  <si>
    <t>ΚΗΦΙΣΙΑΣ</t>
  </si>
  <si>
    <t>1ο ΗΜΕΡΗΣΙΟ ΓΥΜΝΑΣΙΟ ΚΗΦΙΣΙΑΣ</t>
  </si>
  <si>
    <t>mail@1gym-kifis.att.sch.gr</t>
  </si>
  <si>
    <t>ΚΗΦΙΣΙΑ</t>
  </si>
  <si>
    <t>ΛΕΒΙΔΟΥ 42</t>
  </si>
  <si>
    <t>ΙΟΥΛΙΑ ΓΚΙΖΕΛΗ</t>
  </si>
  <si>
    <t>ΝΕΑΣ ΙΩΝΙΑΣ</t>
  </si>
  <si>
    <t>Εσπερινό Γυμνάσιο</t>
  </si>
  <si>
    <t>ΕΣΠΕΡΙΝΟ ΓΥΜΝΑΣΙΟ ΝΕΑΣ ΙΩΝΙΑΣ</t>
  </si>
  <si>
    <t>mail@gym-esp-n-ionias.att.sch.gr</t>
  </si>
  <si>
    <t>ΝΕΑ ΙΩΝΙΑ</t>
  </si>
  <si>
    <t>ΑΒΕΡΩΦ ΚΑΙ ΠΑΠΑΦΛΕΣΣΑ 2</t>
  </si>
  <si>
    <t>Απογευματινό</t>
  </si>
  <si>
    <t>ΔΗΜΗΤΡΙΟΣ ΚΥΡΙΑΚΟΥ</t>
  </si>
  <si>
    <t>Ν. ΙΩΝΙΑΣ</t>
  </si>
  <si>
    <t>ΗΜΕΡΗΣΙΟ ΓΥΜΝΑΣΙΟ ΝΕΑΣ ΠΕΝΤΕΛΗΣ</t>
  </si>
  <si>
    <t>mail@gym-n-pentel.att.sch.gr</t>
  </si>
  <si>
    <t>ΝΕΑ ΠΕΝΤΕΛΗ</t>
  </si>
  <si>
    <t>ΑΛΕΞ. ΠΑΝΑΓΟΥΛΗ  ΚΑΙ ΜΕΣΟΛΟΓΓΙΟΥ 2</t>
  </si>
  <si>
    <t>ΑΡΙΣΤΕΙΔΗΣ ΑΔΑΜΟΠΟΥΛΟΣ</t>
  </si>
  <si>
    <t>Ημερήσιο Γενικό Λύκειο</t>
  </si>
  <si>
    <t>1ο ΗΜΕΡΗΣΙΟ ΓΕΝΙΚΟ ΛΥΚΕΙΟ ΗΡΑΚΛΕΙΟΥ ΑΤΤΙΚΗΣ</t>
  </si>
  <si>
    <t>1lyknira@sch.gr</t>
  </si>
  <si>
    <t>ΗΡΑΚΛΕΙΟ ΑΤΤΙΚΗΣ</t>
  </si>
  <si>
    <t>ΠΕΥΚΩΝ 50</t>
  </si>
  <si>
    <t>ΣΩΤΗΡΙΟΣ ΦΩΤΟΠΟΥΛΟΣ</t>
  </si>
  <si>
    <t>4ο ΗΜΕΡΗΣΙΟ ΓΕΝΙΚΟ ΛΥΚΕΙΟ ΝΕΑΣ ΙΩΝΙΑΣ</t>
  </si>
  <si>
    <t>mail@4lyk-n-ionias.att.sch.gr</t>
  </si>
  <si>
    <t>ΜΕΣΣΗΝΙΑΣ 27</t>
  </si>
  <si>
    <t>ΔΗΜΗΤΡΙΟΣ ΖΕΡΒΑΚΗΣ</t>
  </si>
  <si>
    <t>3ο ΗΜΕΡΗΣΙΟ ΓΕΝΙΚΟ ΛΥΚΕΙΟ ΚΗΦΙΣΙΑΣ</t>
  </si>
  <si>
    <t>mail@3lyk-kifis.att.sch.gr</t>
  </si>
  <si>
    <t>ΠΕΛΟΠΟΝΝΗΣΟΥ 3</t>
  </si>
  <si>
    <t>ΗΛΙΑΣ ΚΟΥΤΣΙΚΟΣ</t>
  </si>
  <si>
    <t>9ο ΗΜΕΡΗΣΙΟ ΓΕΝΙΚΟ ΛΥΚΕΙΟ ΑΜΑΡΟΥΣΙΟΥ</t>
  </si>
  <si>
    <t>mail@9lyk-amarous.att.sch.gr</t>
  </si>
  <si>
    <t>ΝΙΚΗΣ 46</t>
  </si>
  <si>
    <t>ΝΙΚΟΛΑΟΣ ΔΑΜΙΑΝΟΣ</t>
  </si>
  <si>
    <t>ΣΤΑΥΡΟΥΛΑ ΠΑΠΑΝΙΚΟΛΑΟΥ</t>
  </si>
  <si>
    <t>5ο ΗΜΕΡΗΣΙΟ ΓΕΝΙΚΟ ΛΥΚΕΙΟ ΝΕΑΣ ΙΩΝΙΑΣ - ΑΝΑΤΟΛΙΑ</t>
  </si>
  <si>
    <t>mail@5lyk-n-ionias.att.sch.gr</t>
  </si>
  <si>
    <t>ΦΙΛΕΛΛΗΝΩΝ ΚΑΙ ΕΜΜΑΝΟΥΗΛ ΠΑΠΠΑ 6</t>
  </si>
  <si>
    <t>ΔΗΜΗΤΡΙΟΣ ΠΑΝΤΑΓΙΑΣ</t>
  </si>
  <si>
    <t>5ο ΗΜΕΡΗΣΙΟ ΓΥΜΝΑΣΙΟ ΗΡΑΚΛΕΙΟΥ ΑΤΤΙΚΗΣ</t>
  </si>
  <si>
    <t>mail@5gym-n-irakl.att.sch.gr</t>
  </si>
  <si>
    <t>ΗΡΑΚΛΕΙΟ  ΑΤΤΙΚΗΣ</t>
  </si>
  <si>
    <t>ΠΛΑΠΟΥΤΑ 67-69</t>
  </si>
  <si>
    <t>ΧΡΗΣΤΟΣ ΠΑΛΙΟΥΡΑΣ ΠΑΠΑΘΑΝΑΣΙΟΥ</t>
  </si>
  <si>
    <t>6ο ΗΜΕΡΗΣΙΟ ΓΥΜΝΑΣΙΟ ΗΡΑΚΛΕΙΟΥ ΑΤΤΙΚΗΣ</t>
  </si>
  <si>
    <t>mail@6gym-n-irakl.att.sch.gr</t>
  </si>
  <si>
    <t>ΕΥΡΙΠΙΔΟΥ 9</t>
  </si>
  <si>
    <t>ΟΥΡΑΝΙΑ ΧΡΥΣΑΝΘΟΠΟΥΛΟΥ</t>
  </si>
  <si>
    <t>ΕΥΑΓΓΕΛΙΑ ΔΑΓΚΛΗ</t>
  </si>
  <si>
    <t>ΧΑΛΑΝΔΡΙΟΥ</t>
  </si>
  <si>
    <t>ΣΕΚ</t>
  </si>
  <si>
    <t>2ο ΕΚ ΧΑΛΑΝΔΡΙΟΥ</t>
  </si>
  <si>
    <t>mail@2sek-chalandr.att.sch.gr</t>
  </si>
  <si>
    <t>ΧΑΛΑΝΔΡΙ</t>
  </si>
  <si>
    <t>ΡΙΖΑΡΕΙΟΥ 22</t>
  </si>
  <si>
    <t>Διπλό (Πρωινό - Απογευματινό/Εσπερινό)</t>
  </si>
  <si>
    <t>ΔΗΜΗΤΡΙΟΣ ΤΑΟΥΚΗΣ</t>
  </si>
  <si>
    <t>Λύκειο Ειδικής Αγωγής</t>
  </si>
  <si>
    <t>ΕΙΔΙΚΟ ΛΥΚΕΙΟ ΚΩΦΩΝ ΚΑΙ ΒΑΡΗΚΟΩΝ ΑΓΙΑΣ ΠΑΡΑΣΚΕΥΗΣ</t>
  </si>
  <si>
    <t>mail@lyk-ekv-ag-parask.att.sch.gr</t>
  </si>
  <si>
    <t>ΑΓ ΠΑΡΑΣΚΕΥΗ</t>
  </si>
  <si>
    <t>ΠΙΝΔΟΥ 27</t>
  </si>
  <si>
    <t>ΧΡΥΣΟΣΤΟΜΟΣ ΠΑΠΑΣΠΥΡΟΥ</t>
  </si>
  <si>
    <t>Ημερήσιο ΕΠΑΛ</t>
  </si>
  <si>
    <t>ΗΜΕΡΗΣΙΟ ΕΠΑΛ ΑΝΑΒΡΥΤΩΝ</t>
  </si>
  <si>
    <t>mail@epal-anavr.att.sch.gr</t>
  </si>
  <si>
    <t>Λ. ΚΗΦΙΣΙΑΣ 184 ΚΤΗΜΑ ΣΥΓΓΡΟΥ</t>
  </si>
  <si>
    <t>ΕΜΜΑΝΟΥΗΛ ΚΑΡΑΚΩΣΤΑΣ</t>
  </si>
  <si>
    <t>3ο ΗΜΕΡΗΣΙΟ ΕΠΑ.Λ. ΧΑΛΑΝΔΡΙΟΥ</t>
  </si>
  <si>
    <t>mail@3epal-chalandr.att.sch.gr</t>
  </si>
  <si>
    <t>ΑΙΚΑΤΕΡΙΝΗ ΝΤΑΣΚΑΓΙΑΝΝΗ</t>
  </si>
  <si>
    <t>2ο ΗΜΕΡΗΣΙΟ ΕΠΑΛ ΑΜΑΡΟΥΣΙΟΥ</t>
  </si>
  <si>
    <t>mail@2epal-amarous.att.sch.gr</t>
  </si>
  <si>
    <t>ΚΤΗΜΑ ΜΑΚΡΗΚΩΣΤΑ</t>
  </si>
  <si>
    <t>ΕΥΑΓΓΕΛΟΣ ΑΡΩΝΗΣ</t>
  </si>
  <si>
    <t>ΚΤΗΜΑ ΜΑΚΡΗΚΩΣΤΑ ΜΑΡΟΥΣΙ</t>
  </si>
  <si>
    <t>ΗΜΕΡΗΣΙΟ ΓΕΝΙΚΟ ΛΥΚΕΙΟ ΦΙΛΟΘΕΗΣ      "ΣΤΟΧΑΣΤΗΣ ΧΡΗΣΤΟΣ ΜΑΛΕΒΙΤΣΗΣ"</t>
  </si>
  <si>
    <t>mail@lyk-filoth.att.sch.gr</t>
  </si>
  <si>
    <t>ΦΙΛΟΘΕΗ</t>
  </si>
  <si>
    <t>ΠΑΠΑΦΛΕΣΣΑ 15 &amp; ΛΟΥΚΗ ΑΚΡΙΤΑ</t>
  </si>
  <si>
    <t>ΠΕΤΡΟΣ ΜΑΤΖΑΚΟΣ</t>
  </si>
  <si>
    <t>Εσπερινό ΕΠΑΛ</t>
  </si>
  <si>
    <t>7ο ΕΣΠΕΡΙΝΟ ΕΠΑΛ ΧΑΛΑΝΔΡΙΟΥ</t>
  </si>
  <si>
    <t>mail@7epal-esp-chalandr.att.sch.gr</t>
  </si>
  <si>
    <t>ΓΕΩΡΓΙΟΣ ΑΝΔΡΕΑΔΑΚΗΣ</t>
  </si>
  <si>
    <t>1ο ΗΜΕΡΗΣΙΟ ΓΕΝΙΚΟ ΛΥΚΕΙΟ ΧΑΛΑΝΔΡΙΟΥ - ΚΑΛΛΙΣΠΕΡΕΙΟ</t>
  </si>
  <si>
    <t>mail@1lyk-chalandr.att.sch.gr</t>
  </si>
  <si>
    <t>ΔΙΟΝΥΣΟΥ 20</t>
  </si>
  <si>
    <t>ΦΩΤΕΙΝΗ ΘΡΑΜΠΟΥΛΙΔΟΥ</t>
  </si>
  <si>
    <t>ΔΗΜΗΤΡΙΟΣ ΓΚΡΙΝΙΑΡΗΣ</t>
  </si>
  <si>
    <t>2ο ΗΜΕΡΗΣΙΟ ΓΕΝΙΚΟ ΛΥΚΕΙΟ ΒΡΙΛΗΣΣΙΩΝ</t>
  </si>
  <si>
    <t>mail@2lyk-vriliss.att.sch.gr</t>
  </si>
  <si>
    <t>ΒΡΙΛΗΣΣΙΑ</t>
  </si>
  <si>
    <t>ΤΑΥΓΕΤΟΥ ΚΑΙ ΔΙΡΦΗΣ</t>
  </si>
  <si>
    <t>ΑΝΝΑ ΧΑΡΙΣΗ</t>
  </si>
  <si>
    <t>3ο ΕΚ ΑΜΑΡΟΥΣΙΟΥ</t>
  </si>
  <si>
    <t>mail@3sek-amarous.att.sch.gr</t>
  </si>
  <si>
    <t>ΚΤΗΜΑ ΜΑΚΡΥΚΩΣΤΑ 7</t>
  </si>
  <si>
    <t>ΑΝΑΣΤΑΣΙΑ ΜΑΚΕΛΛΑΡΑΚΗ</t>
  </si>
  <si>
    <t>2ο ΕΠΑΛ ΑΓΙΑΣ ΠΑΡΑΣΚΕΥΗΣ</t>
  </si>
  <si>
    <t>mail@2epal-ag-parask.att.sch.gr</t>
  </si>
  <si>
    <t>ΑΓΙΑ ΠΑΡΑΣΚΕΥΗ</t>
  </si>
  <si>
    <t>ΠΑΠΑΦΛΕΣΣΑ 17</t>
  </si>
  <si>
    <t>ΒΑΣΙΛΙΚΗ ΡΙΖΟΥ</t>
  </si>
  <si>
    <t>Εσπερινό Γενικό Λύκειο</t>
  </si>
  <si>
    <t>ΕΣΠΕΡΙΝΟ ΓΕΝΙΚΟ ΛΥΚΕΙΟ ΝΕΑΣ ΙΩΝΙΑΣ</t>
  </si>
  <si>
    <t>mail@lyk-esp-n-ionias.att.sch.gr</t>
  </si>
  <si>
    <t>ΠΑΠΑΦΛΕΣΣΑ ΚΑΙ ΑΒΕΡΩΦ 2</t>
  </si>
  <si>
    <t>ΜΑΓΔΗΣ-ΙΠΠΟΚΡΑΤΗΣ ΓΩΔΗΣ</t>
  </si>
  <si>
    <t>ΓΕΝΙΚΟ ΛΥΚΕΙΟ ΝΕΑΣ ΠΕΝΤΕΛΗΣ</t>
  </si>
  <si>
    <t>mail@lyk-n-pentel.att.sch.gr</t>
  </si>
  <si>
    <t>ΜΕΣΟΛΟΓΓΙΟΥ ΚΑΙ ΠΑΝΑΓΟΥΛΗ</t>
  </si>
  <si>
    <t>ΑΝΕΣΤΗΣ ΠΙΛΙΣΣΑΣ</t>
  </si>
  <si>
    <t>2ο ΗΜΕΡΗΣΙΟ ΓΕΝΙΚΟ ΛΥΚΕΙΟ ΑΜΑΡΟΥΣΙΟΥ</t>
  </si>
  <si>
    <t>mail@2lyk-amarous.att.sch.gr</t>
  </si>
  <si>
    <t>Μ. ΑΛΕΞΑΝΔΡΟΥ 125</t>
  </si>
  <si>
    <t>ΓΕΩΡΓΙΟΣ ΠΑΠΑΓΙΑΝΝΗΣ</t>
  </si>
  <si>
    <t>1ο ΗΜΕΡΗΣΙΟ ΓΕΝΙΚΟ ΛΥΚΕΙΟ ΑΜΑΡΟΥΣΙΟΥ</t>
  </si>
  <si>
    <t>mail@1lyk-amarous.att.sch.gr</t>
  </si>
  <si>
    <t>Λ. ΚΗΦΙΣΙΑΣ 213</t>
  </si>
  <si>
    <t>ΓΡΗΓΟΡΙΟΣ ΚΑΣΩΤΑΚΗΣ</t>
  </si>
  <si>
    <t>4ο ΗΜΕΡΗΣΙΟ ΓΕΝΙΚΟ ΛΥΚΕΙΟ ΧΑΛΑΝΔΡΙΟΥ</t>
  </si>
  <si>
    <t>mail@4lyk-chalandr.att.sch.gr</t>
  </si>
  <si>
    <t>Εθνικής Αντιστάσεως 45 &amp; Λευκάδος</t>
  </si>
  <si>
    <t>ΑΓΓΕΛΙΚΗ ΣΤΑΜΑΤΟΥΡΟΥ</t>
  </si>
  <si>
    <t>2ο ΗΜΕΡΗΣΙΟ ΓΕΝΙΚΟ ΛΥΚΕΙΟ ΠΕΥΚΗΣ</t>
  </si>
  <si>
    <t>mail@2lyk-pefkis.att.sch.gr</t>
  </si>
  <si>
    <t>ΠΕΥΚΗ</t>
  </si>
  <si>
    <t>ΕΛΕΥΘ. ΒΕΝΙΖΕΛΟΥ 24 ΚΑΙ ΚΟΡΙΝΘΟΥ</t>
  </si>
  <si>
    <t>ΧΡΗΣΤΟΣ ΜΕΣΣΗΝΗΣ</t>
  </si>
  <si>
    <t>2ο ΗΜΕΡΗΣΙΟ ΓΕΝΙΚΟ ΛΥΚΕΙΟ ΧΑΛΑΝΔΡΙΟΥ</t>
  </si>
  <si>
    <t>mail@2lyk-chalandr.att.sch.gr</t>
  </si>
  <si>
    <t>ΧΑΛΑΝΔΡΙ ΑΤΤΙΚΗΣ</t>
  </si>
  <si>
    <t>Λ.ΠΕΝΤΕΛΗΣ ΚΑΙ ΑΧΑΪΑΣ  2</t>
  </si>
  <si>
    <t>ΠΑΥΛΟΣ ΑΡΒΑΝΙΤΗΣ</t>
  </si>
  <si>
    <t>3ο ΗΜΕΡΗΣΙΟ ΓΕΝΙΚΟ ΛΥΚΕΙΟ ΗΡΑΚΛΕΙΟΥ ΑΤΤΙΚΗΣ</t>
  </si>
  <si>
    <t>mail@3lyk-n-irakl.att.sch.gr</t>
  </si>
  <si>
    <t>Λ. ΗΡΑΚΛΕΙΟΥ 333</t>
  </si>
  <si>
    <t>ΧΑΡΙΚΛΕΙΑ ΣΑΡΔΗ</t>
  </si>
  <si>
    <t>3ο ΗΜΕΡΗΣΙΟ ΓΕΝΙΚΟ ΛΥΚΕΙΟ ΑΜΑΡΟΥΣΙΟΥ</t>
  </si>
  <si>
    <t>mail@3lyk-amarous.att.sch.gr</t>
  </si>
  <si>
    <t>ΚΥΡΙΛΟΥ ΚΑΙ ΠΕΛΙΚΑ</t>
  </si>
  <si>
    <t>ΜΑΡΙΑ ΦΩΤΕΙΝ ΑΝΑΣΤΑΣΙΟΥ</t>
  </si>
  <si>
    <t>1ο ΗΜΕΡΗΣΙΟ ΕΠΑΛ ΑΜΑΡΟΥΣΙΟΥ</t>
  </si>
  <si>
    <t>mail@1epal-amarous.att.sch.gr</t>
  </si>
  <si>
    <t>ΑΜΑΡΟΥΣΙΟΝ</t>
  </si>
  <si>
    <t>ΚΤΗΜΑ ΜΑΚΡΥΚΩΣΤΑ</t>
  </si>
  <si>
    <t>ΠΑΝΑΓΙΩΤΗΣ ΜΠΑΡΜΠΑΔΗΜΟΣ</t>
  </si>
  <si>
    <t>Πρότυπο Λύκειο</t>
  </si>
  <si>
    <t>ΠΡΟΤΥΠΟ ΓΕΝΙΚΟ ΛΥΚΕΙΟ ΑΝΑΒΡΥΤΩΝ</t>
  </si>
  <si>
    <t>mail@lyk-peir-anavr.att.sch.gr</t>
  </si>
  <si>
    <t>Κηφισιά</t>
  </si>
  <si>
    <t>ΛΕΩΦΟΡΟΣ ΚΗΦΙΣΙΑΣ 184</t>
  </si>
  <si>
    <t>ΘΕΟΔΩΡΟΣ ΟΤΖΑΚΟΓΛΟΥ</t>
  </si>
  <si>
    <t>2ο ΗΜΕΡΗΣΙΟ ΓΕΝΙΚΟ ΛΥΚΕΙΟ ΗΡΑΚΛΕΙΟΥ ΑΤΤΙΚΗΣ</t>
  </si>
  <si>
    <t>mail@2lyk-n-irakl.att.sch.gr</t>
  </si>
  <si>
    <t>Ηράκλειο</t>
  </si>
  <si>
    <t>Ακτίου 1</t>
  </si>
  <si>
    <t>ΒΑΙΑ ΜΑΡΓΑΡΙΤΑΚΗ</t>
  </si>
  <si>
    <t>5ο ΗΜΕΡΗΣΙΟ ΓΕΝΙΚΟ ΛΥΚΕΙΟ ΧΑΛΑΝΔΡΙΟΥ</t>
  </si>
  <si>
    <t>mail@5lyk-chalandr.att.sch.gr</t>
  </si>
  <si>
    <t>ΑΡΙΣΤΟΦΑΝΟΥΣ ΚΑΙ ΣΑΛΑΜΙΝΟΣ</t>
  </si>
  <si>
    <t>ΑΓΓΕΛΙΚΗ ΓΛΑΣΤΡΑ</t>
  </si>
  <si>
    <t>1ο ΗΜΕΡΗΣΙΟ ΓΕΝΙΚΟ ΛΥΚΕΙΟ ΒΡΙΛΗΣΣΙΩΝ</t>
  </si>
  <si>
    <t>mail@1lyk-vriliss.att.sch.gr</t>
  </si>
  <si>
    <t>ΘΕΣΣΑΛΙΑΣ ΚΑΙ ΜΑΚΕΔΟΝΙΑΣ</t>
  </si>
  <si>
    <t>ΕΥΡΥΔΙΚΗ ΚΩΝΣΤΑΝΤΙΝΟΥ</t>
  </si>
  <si>
    <t>8ο ΗΜΕΡΗΣΙΟ ΓΕΝΙΚΟ ΛΥΚΕΙΟ ΑΜΑΡΟΥΣΙΟΥ</t>
  </si>
  <si>
    <t>mail@8lyk-amarous.att.sch.gr</t>
  </si>
  <si>
    <t>ΚΡΙΕΖΗ 55</t>
  </si>
  <si>
    <t>ΚΩΝΣΤΑΝΤΙΝΟΣ ΚΥΤΕΑΣ</t>
  </si>
  <si>
    <t>3ο ΗΜΕΡΗΣΙΟ ΓΕΝΙΚΟ ΛΥΚΕΙΟ ΝΕΑΣ ΙΩΝΙΑΣ</t>
  </si>
  <si>
    <t>mail@3lyk-n-ionias.att.sch.gr</t>
  </si>
  <si>
    <t>ΔΕΜΙΡΔΕΣΙΟΥ 121</t>
  </si>
  <si>
    <t>ΕΛΕΝΗ ΓΑΒΑΛΑ</t>
  </si>
  <si>
    <t>2ο ΗΜΕΡΗΣΙΟ ΓΕΝΙΚΟ ΛΥΚΕΙΟ ΚΗΦΙΣΙΑΣ - ΛΥΡΕΙΟ ΔΙΔΑΚΤΗΡΙΟ</t>
  </si>
  <si>
    <t>mail@2lyk-kifis.att.sch.gr</t>
  </si>
  <si>
    <t>ΟΘΩΝΟΣ ΚΑΙ ΠΥΘΑΓΟΡΑ 2</t>
  </si>
  <si>
    <t>ΓΕΩΡΓΙΑ ΣΤΑΣΙΝΟΠΟΥΛΟΥ</t>
  </si>
  <si>
    <t>3ο ΗΜΕΡΗΣΙΟ ΓΕΝΙΚΟ ΛΥΚΕΙΟ ΑΓΙΑΣ ΠΑΡΑΣΚΕΥΗΣ</t>
  </si>
  <si>
    <t>mail@3lyk-ag-parask.att.sch.gr</t>
  </si>
  <si>
    <t>ΧΡΥΣ. ΣΜΥΡΝΗΣ ΚΑΙ ΠΛΑΤΑΙΩΝ</t>
  </si>
  <si>
    <t>ΔΗΜΗΤΡΙΟΣ ΡΟΜΠΟΡΑΣ</t>
  </si>
  <si>
    <t>2ο ΗΜΕΡΗΣΙΟ ΓΕΝΙΚΟ ΛΥΚΕΙΟ ΧΟΛΑΡΓΟΥ</t>
  </si>
  <si>
    <t>mail@2lyk-cholarg.att.sch.gr</t>
  </si>
  <si>
    <t>ΧΟΛΑΡΓΟΣ</t>
  </si>
  <si>
    <t>ΑΡΙΣΤΟΤΕΛΟΥΣ 47</t>
  </si>
  <si>
    <t>ΙΩΑΝΝΗΣ ΑΓΓΕΛΟΠΟΥΛΟΣ</t>
  </si>
  <si>
    <t>2ο ΗΜΕΡΗΣΙΟ ΓΕΝΙΚΟ ΛΥΚΕΙΟ ΑΓΙΑΣ ΠΑΡΑΣΚΕΥΗΣ</t>
  </si>
  <si>
    <t>mail@2lyk-ag-parask.att.sch.gr</t>
  </si>
  <si>
    <t>ΥΑΚΙΝΘΟΥ 25</t>
  </si>
  <si>
    <t>ΔΕΣΠΟΙΝΑ ΔΟΥΚΑ</t>
  </si>
  <si>
    <t>6ο ΗΜΕΡΗΣΙΟ ΓΕΝΙΚΟ ΛΥΚΕΙΟ ΑΜΑΡΟΥΣΙΟΥ</t>
  </si>
  <si>
    <t>mail@6lyk-amarous.att.sch.gr</t>
  </si>
  <si>
    <t>ΕΥΚΑΛΥΠΤΩΝ 39</t>
  </si>
  <si>
    <t>ΔΗΜΗΤΡΙΟΣ ΑΝΤΩΝΟΠΟΥΛΟΣ</t>
  </si>
  <si>
    <t>1ο ΗΜΕΡΗΣΙΟ ΓΕΝΙΚΟ ΛΥΚΕΙΟ ΧΟΛΑΡΓΟΥ</t>
  </si>
  <si>
    <t>mail@1lyk-cholarg.att.sch.gr</t>
  </si>
  <si>
    <t>ΚΑΡΑΪΣΚΑΚΗ - ΜΕΛΑ 16</t>
  </si>
  <si>
    <t>ΜΑΡΙΑ ΧΡΙΣΤΟΦΥΛΑΚΟΥ</t>
  </si>
  <si>
    <t>ΠΡΟΤΥΠΟ ΓΕΝΙΚΟ ΛΥΚΕΙΟ ΒΑΡΒΑΚΕΙΟΥ ΣΧΟΛΗΣ</t>
  </si>
  <si>
    <t>lykpeirv@sch.gr</t>
  </si>
  <si>
    <t>ΨΥΧΙΚΟ</t>
  </si>
  <si>
    <t>ΜΟΥΣΩΝ 20</t>
  </si>
  <si>
    <t>ΒΑΣΙΛΙΚΗ ΣΕΡΕΤΗ</t>
  </si>
  <si>
    <t>ΑΛΕΞΑΝΔΡΟΣ ΚΑΙΡΗΣ</t>
  </si>
  <si>
    <t>1ο ΗΜΕΡΗΣΙΟ ΓΕΝΙΚΟ ΛΥΚΕΙΟ ΠΕΥΚΗΣ</t>
  </si>
  <si>
    <t>mail@1lyk-pefkis.att.sch.gr</t>
  </si>
  <si>
    <t>Λ. ΕΙΡΗΝΗΣ 34</t>
  </si>
  <si>
    <t>ΑΝΔΡΕΑΣ ΚΟΤΣΙΦΑΣ</t>
  </si>
  <si>
    <t>1ο ΗΜΕΡΗΣΙΟ ΓΕΝΙΚΟ ΛΥΚΕΙΟ ΚΗΦΙΣΙΑΣ</t>
  </si>
  <si>
    <t>mail@1lyk-kifis.att.sch.gr</t>
  </si>
  <si>
    <t>ΕΛΕΝΗ ΠΑΠΑΔΗΜΗΤΡΙΟΥ</t>
  </si>
  <si>
    <t>ΗΜΕΡΗΣΙΟ ΓΕΝΙΚΟ ΛΥΚΕΙΟ ΠΕΝΤΕΛΗΣ</t>
  </si>
  <si>
    <t>mail@lyk-pentel.att.sch.gr</t>
  </si>
  <si>
    <t>Σ. ΤΣΑΚΩΝΑ 3</t>
  </si>
  <si>
    <t>ΚΛΕΑΝΘΗ ΚΑΡΑΓΙΑΝΝΟΠΟΥΛΟΥ</t>
  </si>
  <si>
    <t>2ο ΗΜΕΡΗΣΙΟ ΕΠΑΛ ΧΑΛΑΝΔΡΙΟΥ</t>
  </si>
  <si>
    <t>mail@2epal-chalandr.att.sch.gr</t>
  </si>
  <si>
    <t>ΕΛΛΗΣ 3</t>
  </si>
  <si>
    <t>ΜΑΡΙΑ ΠΑΠΑΚΩΝΣΤΑΝΤΙΝΟΥ</t>
  </si>
  <si>
    <t>5ο ΗΜΕΡΗΣΙΟ ΓΕΝΙΚΟ ΛΥΚΕΙΟ ΑΜΑΡΟΥΣΙΟΥ</t>
  </si>
  <si>
    <t>mail@5lyk-amarous.att.sch.gr</t>
  </si>
  <si>
    <t>ΟΛΥΜΠΙΑΣ 40</t>
  </si>
  <si>
    <t>ΣΤΥΛΙΑΝΗ ΚΑΦΟΥΡΟΥ</t>
  </si>
  <si>
    <t>ΜΕΛΙΣΣΙΩΝ</t>
  </si>
  <si>
    <t>2ο ΗΜΕΡΗΣΙΟ ΓΥΜΝΑΣΙΟ ΜΕΛΙΣΣΙΩΝ</t>
  </si>
  <si>
    <t>mail@2gym-meliss.att.sch.gr</t>
  </si>
  <si>
    <t>ΜΕΛΙΣΣΙΑ</t>
  </si>
  <si>
    <t>ΑΓ. ΕΙΡΗΝΗΣ  2Β</t>
  </si>
  <si>
    <t>ΧΑΡΙΤΩΜΕΝΗ ΧΑΤΖΗΦΩΤΙΟΥ</t>
  </si>
  <si>
    <t>6ο ΗΜΕΡΗΣΙΟ ΓΥΜΝΑΣΙΟ ΧΑΛΑΝΔΡΙΟΥ</t>
  </si>
  <si>
    <t>mail@6gym-chalandr.att.sch.gr</t>
  </si>
  <si>
    <t>ΓΡΙΒΑ  14</t>
  </si>
  <si>
    <t>ΜΑΡΙΑ ΖΑΦΕΙΡΟΠΟΥΛΟΥ</t>
  </si>
  <si>
    <t>1ο ΗΜΕΡΗΣΙΟ ΓΥΜΝΑΣΙΟ ΒΡΙΛΗΣΣΙΩΝ</t>
  </si>
  <si>
    <t>mail@1gym-vriliss.att.sch.gr</t>
  </si>
  <si>
    <t>ΠΙΝΔΟΥ ΚΑΙ ΜΑΚΕΔΟΝΙΑΣ</t>
  </si>
  <si>
    <t>ΕΥΑΓΓΕΛΙΑ ΣΥΡΜΑ</t>
  </si>
  <si>
    <t>ΗΜΕΡΗΣΙΟ ΓΕΝΙΚΟ ΛΥΚΕΙΟ ΜΕΛΙΣΣΙΩΝ</t>
  </si>
  <si>
    <t>mail@lyk-meliss.att.sch.gr</t>
  </si>
  <si>
    <t>ΠΟΝΤΟΥ 5</t>
  </si>
  <si>
    <t>ΕΥΑΓΓΕΛΟΣ ΣΚΟΡΔΑΣ</t>
  </si>
  <si>
    <t>ΣΟΦΙΑ ΣΤΑΜΑΤΗ</t>
  </si>
  <si>
    <t>3ο ΗΜΕΡΗΣΙΟ ΓΥΜΝΑΣΙΟ ΑΓ. ΠΑΡΑΣΚΕΥΗΣ</t>
  </si>
  <si>
    <t>3gymagpa@sch.gr</t>
  </si>
  <si>
    <t>ΑΓ. ΠΑΡΑΣΚΕΥΗΣ</t>
  </si>
  <si>
    <t>ΔΕΡΒΕΝΑΚΙΩΝ ΚΑΙ Σ.ΚΑΡΑΓΙΩΡΓΑ</t>
  </si>
  <si>
    <t>ΑΙΚΑΤΕΡΙΝΗ ΤΣΕΚΟΥ</t>
  </si>
  <si>
    <t>ΛΑΜΠΡΟΣ ΛΥΓΕΡΟΣ</t>
  </si>
  <si>
    <t>4ο ΗΜΕΡΗΣΙΟ ΓΥΜΝΑΣΙΟ ΝΕΑΣ ΙΩΝΙΑΣ</t>
  </si>
  <si>
    <t>mail@4gym-n-ionias.att.sch.gr</t>
  </si>
  <si>
    <t>ΝΕΑ  ΙΩΝΙΑ</t>
  </si>
  <si>
    <t>ΔΕΜΙΡΔΕΣΙΟΥ 121 (ΕΝΑΝΤΙ)</t>
  </si>
  <si>
    <t>ΓΕΩΡΓΙΟΣ ΓΡΗΓΟΡΑΚΗΣ</t>
  </si>
  <si>
    <t>1ο ΗΜΕΡΗΣΙΟ ΓΥΜΝΑΣΙΟ ΜΕΤΑΜΟΡΦΩΣΗΣ</t>
  </si>
  <si>
    <t>mail@1gym-metam.att.sch.gr</t>
  </si>
  <si>
    <t>ΜΕΤΑΜΟΡΦΩΣΗ</t>
  </si>
  <si>
    <t>ΚΟΡΙΝΘΟΥ 4</t>
  </si>
  <si>
    <t>ΕΥΣΤΑΘΙΟΣ ΑΝΔΡΗΣ</t>
  </si>
  <si>
    <t>1ο ΗΜΕΡΗΣΙΟ ΓΥΜΝΑΣΙΟ ΧΟΛΑΡΓΟΥ</t>
  </si>
  <si>
    <t>mail@1gym-cholarg.att.sch.gr</t>
  </si>
  <si>
    <t>ΑΕΤΙΔΕΩΝ 48-50</t>
  </si>
  <si>
    <t>ΣΩΤΗΡΙΟΣ ΠΑΝΤΟΣ</t>
  </si>
  <si>
    <t>Γυμνάσιο Ειδικής Αγωγής</t>
  </si>
  <si>
    <t>ΕΙΔΙΚΟ ΓΥΜΝΑΣΙΟ ΚΩΦΩΝ ΚΑΙ ΒΑΡΗΚΟΩΝ ΑΓΙΑΣ ΠΑΡΑΣΚΕΥΗΣ</t>
  </si>
  <si>
    <t>mail@gym-ekv-ag-parask.att.sch.gr</t>
  </si>
  <si>
    <t>8ο ΗΜΕΡΗΣΙΟ ΓΥΜΝΑΣΙΟ ΑΜΑΡΟΥΣΙΟΥ</t>
  </si>
  <si>
    <t>mail@8gym-amarous.att.sch.gr</t>
  </si>
  <si>
    <t>ΑΓΙΑ ΦΙΛΟΘΕΗ ΑΜΑΡΟΥΣΙΟΥ</t>
  </si>
  <si>
    <t>ΑΘΑΝΑΣΙΟΣ ΡΑΦΤΟΠΟΥΛΟΣ</t>
  </si>
  <si>
    <t>2ο ΗΜΕΡΗΣΙΟ ΓΥΜΝΑΣΙΟ ΒΡΙΛΗΣΣΙΑ ΑΤΤΙΚΗΣ</t>
  </si>
  <si>
    <t>mail@2gym-vriliss.att.sch.gr</t>
  </si>
  <si>
    <t>ΒΡΙΛΗΣΣΙΑ  ΑΤΤΙΚΗΣ</t>
  </si>
  <si>
    <t>ΤΑΥΓΕΤΟΥ ΚΑΙ ΛΕΥΚΩΝ ΟΡΕΩΝ</t>
  </si>
  <si>
    <t>ΜΑΡΙΑ ΦΟΥΣΕΚΑ</t>
  </si>
  <si>
    <t>1ο ΗΜΕΡΗΣΙΟ ΓΥΜΝΑΣΙΟ ΜΕΛΙΣΣΙΩΝ</t>
  </si>
  <si>
    <t>mail@1gym-meliss.gr</t>
  </si>
  <si>
    <t>ΑΝΔΡΕΑ ΠΑΠΑΝΔΡΕΟΥ 21</t>
  </si>
  <si>
    <t>ΣΟΦΙΑ ΜΑΡΑΒΕΛΙΑ</t>
  </si>
  <si>
    <t>1ο ΗΜΕΡΗΣΙΟ ΓΥΜΝΑΣΙΟ ΑΓΙΑΣ ΠΑΡΑΣΚΕΥΗΣ</t>
  </si>
  <si>
    <t>mail@1gym-ag-parask.att.sch.gr</t>
  </si>
  <si>
    <t>ΑΙΤΩΛΙΑΣ 31</t>
  </si>
  <si>
    <t>ΙΩΑΝΝΗΣ ΔΕΡΜΑΤΑΣ</t>
  </si>
  <si>
    <t>4ο ΗΜΕΡΗΣΙΟ ΓΥΜΝΑΣΙΟ ΜΕΤΑΜΟΡΦΩΣΗΣ ΑΤΤΙΚΗΣ</t>
  </si>
  <si>
    <t>mail@4gym-metam.att.sch.gr</t>
  </si>
  <si>
    <t>ΜΕΤΑΜΟΡΦΩΣΗ ΑΤΤΙΚΗΣ</t>
  </si>
  <si>
    <t>ΙΠΠΟΚΡΑΤΟΥΣ ΚΑΙ ΑΣΚΛΗΠΙΟΥ 24</t>
  </si>
  <si>
    <t>ΙΩΑΝΝΗΣ ΤΖΑΒΙΔΑΣ</t>
  </si>
  <si>
    <t>3ο ΗΜΕΡΗΣΙΟ ΓΥΜΝΑΣΙΟ ΧΑΛΑΝΔΡΙΟΥ - ΓΕΩΡΓΙΟΣ ΣΕΦΕΡΗΣ</t>
  </si>
  <si>
    <t>mail@3gym-chalandr.att.sch.gr</t>
  </si>
  <si>
    <t>ΜΙΚΡΑΣ ΑΣΙΑΣ 89</t>
  </si>
  <si>
    <t>ΜΑΡΙΑ ΘΕΟΔΩΡΟΥ</t>
  </si>
  <si>
    <t>ΔΙΚΑΙΑ ΚΑΛΤΣΟΥΝΗ</t>
  </si>
  <si>
    <t>3ο ΗΜΕΡΗΣΙΟ ΓΥΜΝΑΣΙΟ ΒΡΙΛΗΣΣΙΩΝ</t>
  </si>
  <si>
    <t>3gymvril@sch.gr</t>
  </si>
  <si>
    <t>ΒΟΡΕΙΟΥ ΗΠΕΙΡΟΥ  42 &amp; ΑΓΙΑΣΟΥ</t>
  </si>
  <si>
    <t>ΝΙΚΟΛΑΟΣ ΜΕΤΑΞΑΣ</t>
  </si>
  <si>
    <t>ΗΜΕΡΗΣΙΟ ΓΥΜΝΑΣΙΟ ΨΥΧΙΚΟΥ - ΓΥΜΝΑΣΙΟ ΨΥΧΙΚΟΥ "ΚΩΝΣΤΑΝΤΙΝΟΣ ΚΑΡΑΘΕΟΔΩΡΗ"</t>
  </si>
  <si>
    <t>mail@gym-p-psych.att.sch.gr</t>
  </si>
  <si>
    <t>ΡΟΪΔΗ ΚΑΙ ΘΕΟΤΟΚΗ</t>
  </si>
  <si>
    <t>ΝΙΚΟΛΑΟΣ ΝΙΚΗΤΟΠΟΥΛΟΣ</t>
  </si>
  <si>
    <t>5ο ΗΜΕΡΗΣΙΟ ΓΥΜΝΑΣΙΟ ΧΑΛΑΝΔΡΙΟΥ</t>
  </si>
  <si>
    <t>mail@5gym-chalandr.att.sch.gr</t>
  </si>
  <si>
    <t>ΜΕΘΩΝΗΣ ΚΑΙ ΛΟΚΡΙΔΟΣ</t>
  </si>
  <si>
    <t>ΖΑΦΕΙΡΩ ΠΑΠΑΜΙΧΑΛΟΠΟΥΛΟΥ</t>
  </si>
  <si>
    <t>ΗΜΕΡΗΣΙΟ ΓΥΜΝΑΣΙΟ ΦΙΛΟΘΕΗΣ</t>
  </si>
  <si>
    <t>mail@gym-filoth.att.sch.gr</t>
  </si>
  <si>
    <t>ΑΝΔΡΕΑ ΜΕΤΑΞΑ 7</t>
  </si>
  <si>
    <t>ΣΤΑΜΑΤΙΟΣ ΚΟΣΜΑΣ</t>
  </si>
  <si>
    <t>2ο ΗΜΕΡΗΣΙΟ ΓΥΜΝΑΣΙΟ ΜΕΤΑΜΟΡΦΩΣΗΣ</t>
  </si>
  <si>
    <t>mail@2gym-metam.att.sch.gr</t>
  </si>
  <si>
    <t>ΠΑΝΑΘΗΝΑΙΩΝ ΚΑΙ ΗΛΕΙΑΣ 27</t>
  </si>
  <si>
    <t>ΑΙΚΑΤΕΡΙΝΗ ΜΙΧΑΛΟΠΟΥΛΟΥ</t>
  </si>
  <si>
    <t>4ο ΗΜΕΡΗΣΙΟ ΓΥΜΝΑΣΙΟ ΧΑΛΑΝΔΡΙΟΥ</t>
  </si>
  <si>
    <t>mail@4gym-chalandr.att.sch.gr</t>
  </si>
  <si>
    <t>ΚΙΘΑΙΡΩΝΟΣ 2</t>
  </si>
  <si>
    <t>ΕΥΦΡΟΣΥΝΗ ΕΞΑΚΟΥΣΤΙΔΟΥ</t>
  </si>
  <si>
    <t>2ο ΗΜΕΡΗΣΙΟ ΓΥΜΝΑΣΙΟ ΚΗΦΙΣΙΑΣ</t>
  </si>
  <si>
    <t>mail@2gym-kifis.att.sch.gr</t>
  </si>
  <si>
    <t>ΒΑΣΙΛΙΚΗ ΤΡΥΦΙΑΤΗ</t>
  </si>
  <si>
    <t>1ο ΗΜΕΡΗΣΙΟ ΓΥΜΝΑΣΙΟ ΑΜΑΡΟΥΣΙΟΥ</t>
  </si>
  <si>
    <t>mail@1gym-amarous.att.sch.gr</t>
  </si>
  <si>
    <t>ΚΗΦΙΣΙΑΣ 213</t>
  </si>
  <si>
    <t>ΕΛΠΙΝΙΚΗ ΓΥΦΤΑΚΗ</t>
  </si>
  <si>
    <t>4ο ΕΡΓΑΣΤΗΡΙΑΚΟ ΚΕΝΤΡΟ Β ΑΘΗΝΑΣ (ΝΕΑΣ ΙΩΝΙΑΣ)</t>
  </si>
  <si>
    <t>mail@4sek-v-athin.att.sch.gr</t>
  </si>
  <si>
    <t>ΑΛ. ΠΑΝΑΓΟΥΛΗ 6</t>
  </si>
  <si>
    <t>ΑΛΕΞΑΝΔΡΟΣ ΚΑΚΟΜΑΝΩΛΗΣ</t>
  </si>
  <si>
    <t>2ο ΗΜΕΡΗΣΙΟ ΓΥΜΝΑΣΙΟ ΑΓΙΑΣ ΠΑΡΑΣΚΕΥΗΣ</t>
  </si>
  <si>
    <t>mail@2gym-ag-parask.att.sch.gr</t>
  </si>
  <si>
    <t>ΝΕΑΠΟΛΕΩΣ 7</t>
  </si>
  <si>
    <t>ΑΝΑΣΤΑΣΙΑ ΖΕΠΑΤΟΥ</t>
  </si>
  <si>
    <t>1ο ΗΜΕΡΗΣΙΟ ΓΥΜΝΑΣΙΟ ΧΑΛΑΝΔΡΙΟΥ</t>
  </si>
  <si>
    <t>mail@1gym-chalandr.att.sch.gr</t>
  </si>
  <si>
    <t>ΔΙΟΝΥΣΟΥ ΚΑΙ ΚΑΛΛΙΣΠΕΡΗ</t>
  </si>
  <si>
    <t>ΑΘΗΝΑ ΒΟΡΡΙΣΗ</t>
  </si>
  <si>
    <t>6ο ΗΜΕΡΗΣΙΟ ΓΥΜΝΑΣΙΟ ΝΕΑΣ ΙΩΝΙΑΣ</t>
  </si>
  <si>
    <t>mail@6gym-n-ionias.att.sch.gr</t>
  </si>
  <si>
    <t>ΓΕΩΡΓΙΟΣ ΓΑΛΑΤΟΣ</t>
  </si>
  <si>
    <t>4ο ΗΜΕΡΗΣΙΟ ΓΥΜΝΑΣΙΟ ΗΡΑΚΛΕΙΟΥ ΑΤΤΙΚΗΣ</t>
  </si>
  <si>
    <t>4gymnira@sch.gr</t>
  </si>
  <si>
    <t>ΚΗΦΙΣΙΑΣ 30</t>
  </si>
  <si>
    <t>ΑΝΔΡΟΜΑΧΗ ΠΕΤΚΑΝΑ</t>
  </si>
  <si>
    <t>2ο ΗΜΕΡΗΣΙΟ ΓΕΝΙΚΟ ΛΥΚΕΙΟ ΝΕΑΣ ΙΩΝΙΑΣ</t>
  </si>
  <si>
    <t>mail@2lyk-n-ionias.att.sch.gr</t>
  </si>
  <si>
    <t>ΑΝΔΡΕΑ ΚΑΛΒΟΥ 103</t>
  </si>
  <si>
    <t>ΝΙΚΟΛΑΟΣ ΚΟΚΚΙΝΑΚΗΣ</t>
  </si>
  <si>
    <t>5ο ΗΜΕΡΗΣΙΟ ΓΥΜΝΑΣΙΟ ΑΓΙΑΣ ΠΑΡΑΣΚΕΥΗΣ "ΛΕΛΑ ΚΑΡΑΓΙΑΝΝΗ"</t>
  </si>
  <si>
    <t>5gymagpa@sch.gr</t>
  </si>
  <si>
    <t>ΛΕΛΑΣ ΚΑΡΑΓΙΑΝΝΗ 1 &amp; ΚΑΡΑΪΣΚΑΚΗ</t>
  </si>
  <si>
    <t>ΧΡΗΣΤΟΣ ΑΓΝΑΝΤΗΣ</t>
  </si>
  <si>
    <t>1ο ΗΜΕΡΗΣΙΟ ΓΥΜΝΑΣΙΟ ΝΕΑΣ ΕΡΥΘΡΑΙΑΣ</t>
  </si>
  <si>
    <t>mail@gym-n-erythr.att.sch.gr</t>
  </si>
  <si>
    <t>ΝΕΑ ΕΡΥΘΡΑΙΑ</t>
  </si>
  <si>
    <t>ΕΛΕΥΘΕΡΙΟΥ ΒΕΝΙΖΕΛΟΥ 173 &amp; Ι. ΔΡΥΜΠΕΤΗ</t>
  </si>
  <si>
    <t>ΤΡΙΑΝΤΑΦΥΛΛΙ ΣΤΡΙΓΓΛΟΥ</t>
  </si>
  <si>
    <t>6ο ΗΜΕΡΗΣΙΟ ΓΥΜΝΑΣΙΟ ΑΜΑΡΟΥΣΙΟΥ</t>
  </si>
  <si>
    <t>mail@6gym-amarous.att.sch.gr</t>
  </si>
  <si>
    <t>ΓΕΩΡΓΙΑ ΜΠΕΡΤΣΕΚΑ</t>
  </si>
  <si>
    <t>ΗΜΕΡΗΣΙΟ ΓΥΜΝΑΣΙΟ ΜΕΤΑΜΟΡΦΩΣΗΣ-ΗΡΑΚΛΕΙΟΥ</t>
  </si>
  <si>
    <t>mail@3gym-metam.att.sch.gr</t>
  </si>
  <si>
    <t>ΜΕΤΑΜΟΡΦΩΣΗΣ</t>
  </si>
  <si>
    <t>ΑΓΙΟΥ ΝΕΚΤΑΡΙΟΥ 71-75</t>
  </si>
  <si>
    <t>ΕΛΕΝΗ ΜΠΕΓΓΑ</t>
  </si>
  <si>
    <t>7ο ΗΜΕΡΗΣΙΟ ΓΥΜΝΑΣΙΟ ΧΑΛΑΝΔΡΙΟΥ</t>
  </si>
  <si>
    <t>mail@7gym-chalandr.att.sch.gr</t>
  </si>
  <si>
    <t>ΚΟΔΡΟΥ 24</t>
  </si>
  <si>
    <t>ΜΑΡΙΑ ΒΕΡΔΙΑΚΗ</t>
  </si>
  <si>
    <t>2ο ΗΜΕΡΗΣΙΟ ΓΥΜΝΑΣΙΟ ΝΕΟΥ ΨΥΧΙΚΟΥ-«ΓΡΗΓΟΡΙΟΣ ΞΕΝΟΠΟΥΛΟΣ»</t>
  </si>
  <si>
    <t>mail@2gym-psych.att.sch.gr</t>
  </si>
  <si>
    <t>ΝΕΟ ΨΥΧΙΚΟ</t>
  </si>
  <si>
    <t>ΞΕΝΟΠΟΥΛΟΥ 13</t>
  </si>
  <si>
    <t>ΜΑΓΔΑΛΗΝΗ ΠΑΤΣΙΑΔΟΥ</t>
  </si>
  <si>
    <t>1ο ΗΜΕΡΗΣΙΟ ΓΥΜΝΑΣΙΟ ΠΕΥΚΗΣ</t>
  </si>
  <si>
    <t>mail@1gym-pefkis.att.sch.gr</t>
  </si>
  <si>
    <t>ΚΟΡΑΗ ΚΑΙ ΚΑΖΑΝΤΖΑΚΗ</t>
  </si>
  <si>
    <t>ΑΝΤΩΝΙΟΣ ΓΩΝΙΑΝΑΚΗΣ</t>
  </si>
  <si>
    <t>ΓΕΩΡΓΙΟΣ ΚΑΤΣΙΚΑΣ</t>
  </si>
  <si>
    <t>Πρότυπο Γυμνάσιο</t>
  </si>
  <si>
    <t>ΒΑΡΒΑΚΕΙΟ ΠΡΟΤΥΠΟ ΓΥΜΝΑΣΙΟ</t>
  </si>
  <si>
    <t>mail@gym-peir-athin.att.sch.gr</t>
  </si>
  <si>
    <t>ΜΟΥΣΩΝ ΚΑΙ ΠΑΠΑΔΙΑΜΑΝΤΗ 1</t>
  </si>
  <si>
    <t>ΣΟΦΙΑ ΓΕΛΑΔΑΚΗ</t>
  </si>
  <si>
    <t>2ο ΗΜΕΡΗΣΙΟ ΓΥΜΝΑΣΙΟ ΠΕΥΚΗΣ</t>
  </si>
  <si>
    <t>mail@2gym-pefkis.att.sch.gr</t>
  </si>
  <si>
    <t>ΚΟΡΙΝΘΟΥ ΚΑΙ ΚΑΛΥΜΝΟΥ</t>
  </si>
  <si>
    <t>ΘΕΟΔΩΡΑ ΜΑΖΙΩΤΗ</t>
  </si>
  <si>
    <t>5ο ΗΜΕΡΗΣΙΟ ΓΥΜΝΑΣΙΟ ΝΕΑΣ ΙΩΝΙΑΣ</t>
  </si>
  <si>
    <t>mail@5gym-n-ionias.att.sch.gr</t>
  </si>
  <si>
    <t>ΚΑΛΒΟΥ ΚΑΙ ΤΖΑΒΕΛΛΑ 2</t>
  </si>
  <si>
    <t>ΚΩΝΣΤΑΝΤΙΝΑ ΚΟΕΜΤΖΙΔΟΥ</t>
  </si>
  <si>
    <t>1ο ΗΜΕΡΗΣΙΟ ΓΥΜΝΑΣΙΟ ΗΡΑΚΛΕΙΟΥ ΑΤΤΙΚΗΣ</t>
  </si>
  <si>
    <t>mail@1gym-n-irakl.att.sch.gr</t>
  </si>
  <si>
    <t>ΓΕΩΡΓΙΑ ΔΕΝΔΡΙΝΟΥ</t>
  </si>
  <si>
    <t>1ο ΗΜΕΡΗΣΙΟ ΓΥΜΝΑΣΙΟ ΝΕΟΥ ΨΥΧΙΚΟΥ</t>
  </si>
  <si>
    <t>mail@1gym-psych.att.sch.gr</t>
  </si>
  <si>
    <t>ΝΕΟ  ΨΥΧΙΚΟ</t>
  </si>
  <si>
    <t>ΤΖΑΒΕΛΑ 64</t>
  </si>
  <si>
    <t>ΜΙΧΑΗΛ ΚΑΤΣΙΜΠΑΡΔΗΣ</t>
  </si>
  <si>
    <t>ΣΠΥΡΙΔΩΝ ΠΑΠΑΖΑΧΑΡΙΟΥ</t>
  </si>
  <si>
    <t>1ο ΗΜΕΡΗΣΙΟ ΓΥΜΝΑΣΙΟ ΝΕΑΣ ΙΩΝΙΑΣ</t>
  </si>
  <si>
    <t>mail@1gym-n-ionias.att.sch.gr</t>
  </si>
  <si>
    <t>ΑΒΕΡΩΦ ΚΑΙ ΠΑΠΑΦΛΕΣΣΑ 2-6</t>
  </si>
  <si>
    <t>ΙΩΑΝΝΗΣ ΝΑΣΤΟΣ</t>
  </si>
  <si>
    <t>4ο ΗΜΕΡΗΣΙΟ ΓΥΜΝΑΣΙΟ ΑΜΑΡΟΥΣΙΟΥ</t>
  </si>
  <si>
    <t>mail@4gym-amarous.att.sch.gr</t>
  </si>
  <si>
    <t>Ν. ΖΕΚΑΚΟΥ 3</t>
  </si>
  <si>
    <t>ΓΕΩΡΓΙΟΣ ΜΠΑΡΙΑΜΗΣ</t>
  </si>
  <si>
    <t>ΖΕΚΑΚΟΥ 3</t>
  </si>
  <si>
    <t>2ο ΗΜΕΡΗΣΙΟ ΓΥΜΝΑΣΙΟ ΝΕΑΣ ΙΩΝΙΑΣ</t>
  </si>
  <si>
    <t>mail@2gym-n-ionias.att.sch.gr</t>
  </si>
  <si>
    <t>ΚΗΦΙΣΟΥ 2-4</t>
  </si>
  <si>
    <t>ΚΩΝΣΤΑΝΤΙΝΟΣ ΚΑΛΔΑΝΗΣ</t>
  </si>
  <si>
    <t>5ο ΗΜΕΡΗΣΙΟ ΓΥΜΝΑΣΙΟ ΑΜΑΡΟΥΣΙΟΥ</t>
  </si>
  <si>
    <t>mail@5gym-amarous.att.sch.gr</t>
  </si>
  <si>
    <t>ΑΝΤΙΓΟΝΗ ΤΣΙΑΜΑΝΤΑ</t>
  </si>
  <si>
    <t>7ο ΗΜΕΡΗΣΙΟ ΓΥΜΝΑΣΙΟ ΝΕΑΣ ΙΩΝΙΑΣ</t>
  </si>
  <si>
    <t>mail@7gym-n-ionias.att.sch.gr</t>
  </si>
  <si>
    <t>ΕΜΜ. ΠΑΠΠΑ 6</t>
  </si>
  <si>
    <t>ΑΝΝΑ ΚΡΗΜΙΖΙΝΗ</t>
  </si>
  <si>
    <t>3ο ΗΜΕΡΗΣΙΟ ΓΥΜΝΑΣΙΟ ΝΕΑΣ ΙΩΝΙΑΣ</t>
  </si>
  <si>
    <t>mail@3gym-n-ionias.att.sch.gr</t>
  </si>
  <si>
    <t>ΣΑΛΑΜΙΝΟΣ - ΚΑΛΛΙΠΟΛΕΩΣ</t>
  </si>
  <si>
    <t>ΑΘΑΝΑΣΙΟΣ ΠΑΛΛΑΝΤΖΑΣ</t>
  </si>
  <si>
    <t>Ενιαίο Ειδικό Επαγγελματικό Γυμνάσιο - Λύκειο</t>
  </si>
  <si>
    <t>ΕΝΙΑΙΟ ΕΙΔΙΚΟ ΕΠΑΓΓΕΛΜΑΤΙΚΟ ΓΥΜΝΑΣΙΟ - ΛΥΚΕΙΟ ΑΓΙΑΣ ΠΑΡΑΣΚΕΥΗΣ ΚΑΙ ΓΙΑ ΚΩΦΟΥΣ-ΒΑΡΗΚΟΟΥΣ ΜΑΘΗΤΕΣ</t>
  </si>
  <si>
    <t>mail@gym-ee-ekv-ag-parask.att.sch.gr</t>
  </si>
  <si>
    <t>ΑΘΗΝΩΝ</t>
  </si>
  <si>
    <t>ΜΑΡΙΑ ΧΑΙΚΑΛΗ</t>
  </si>
  <si>
    <t>1ο ΗΜΕΡΗΣΙΟ ΓΕΝΙΚΟ ΛΥΚΕΙΟ ΜΕΤΑΜΟΡΦΩΣΗ ΑΤΤΙΚΗΣ</t>
  </si>
  <si>
    <t>mail@1lyk-metam.att.sch.gr</t>
  </si>
  <si>
    <t>ΡΑΛΛΗ - ΤΑΤΟΪΟΥ 8</t>
  </si>
  <si>
    <t>ΕΥΑΓΓΕΛΙΑ ΦΥΤΡΟΥ</t>
  </si>
  <si>
    <t>2ο ΕΣΠΕΡΙΝΟ ΕΠΑΛ Ν. ΙΩΝΙΑΣ</t>
  </si>
  <si>
    <t>mail@2epal-esp-n-ionias.att.sch.gr</t>
  </si>
  <si>
    <t>ΑΝΤΙΓΟΝΗΣ 1</t>
  </si>
  <si>
    <t>ΘΕΟΔΩΡΟΣ ΧΡΙΣΤΟΔΟΥΛΟΥ</t>
  </si>
  <si>
    <t>1ο ΗΜΕΡΗΣΙΟ ΓΕΝΙΚΟ ΛΥΚΕΙΟ ΑΓΙΑΣ ΠΑΡΑΣΚΕΥΗΣ</t>
  </si>
  <si>
    <t>mail@1lyk-ag-parask.att.sch.gr</t>
  </si>
  <si>
    <t>ΝΕΑΠΟΛΕΩΣ 5</t>
  </si>
  <si>
    <t>ΑΘΑΝΑΣΙΟΣ ΑΝΑΣΤΑΣΙΟΥ</t>
  </si>
  <si>
    <t>4ο ΗΜΕΡΗΣΙΟ ΓΕΝΙΚΟ ΛΥΚΕΙΟ ΑΓΙΑΣ ΠΑΡΑΣΚΕΥΗΣ</t>
  </si>
  <si>
    <t>mail@4lyk-ag-parask.att.sch.gr</t>
  </si>
  <si>
    <t>ΖΑΧΑΡΙΑ ΠΑΠΑΝΤΩΝΙΟΥ 13</t>
  </si>
  <si>
    <t>ΑΝΝΑ ΜΗΤΣΑΝΑ</t>
  </si>
  <si>
    <t>ΗΜΕΡΗΣΙΟ ΓΕΝΙΚΟ ΛΥΚΕΙΟ ΛΥΚΟΒΡΥΣΗΣ ΑΤΤΙΚΗΣ - ΓΕΛ ΛΥΚΟΒΡΥΣΗΣ</t>
  </si>
  <si>
    <t>mail@1lyk-lykovr.att.sch.gr</t>
  </si>
  <si>
    <t>ΛΥΚΟΒΡΥΣΗ  ΑΤΤΙΚΗΣ</t>
  </si>
  <si>
    <t>ΟΔΟΣ ΚΟΤΤΟΥ 6</t>
  </si>
  <si>
    <t>ΙΩΑΝΝΗΣ ΜΑΡΜΑΓΓΙΟΛΗΣ</t>
  </si>
  <si>
    <t>1ο ΕΚ ΑΓ. ΠΑΡΑΣΚΕΥΗΣ</t>
  </si>
  <si>
    <t>mail@1sek-v-athin.att.sch.gr</t>
  </si>
  <si>
    <t>ΠΑΠΑΦΛΕΣΣΑ, 17</t>
  </si>
  <si>
    <t>ΜΑΡΙΑ ΚΡΙΕΜΠΑΡΔΗ</t>
  </si>
  <si>
    <t>ΡΑΟΥΛ-ΠΑΥΛΟΣ ΜΑΛΟΓΡΙΔΗΣ</t>
  </si>
  <si>
    <t>2ο ΗΜΕΡΗΣΙΟ ΓΥΜΝΑΣΙΟ ΧΟΛΑΡΓΟΥ</t>
  </si>
  <si>
    <t>mail@2gym-cholarg.att.sch.gr</t>
  </si>
  <si>
    <t>ΑΝΔΡΕΑΣ ΠΑΠΑΝΔΡΕΟΥ</t>
  </si>
  <si>
    <t>3ο ΗΜΕΡΗΣΙΟ ΓΥΜΝΑΣΙΟ ΚΗΦΙΣΙΑΣ</t>
  </si>
  <si>
    <t>mail@3gym-kifis.att.sch.gr</t>
  </si>
  <si>
    <t>ΠΑΤΡΩΝ 11-13, ΚΗΦΙΣΙΑ</t>
  </si>
  <si>
    <t>ΝΙΚΟΛΑΟΣ ΚΟΥΚΗΣ</t>
  </si>
  <si>
    <t>1ο ΗΜΕΡΗΣΙΟ ΓΥΜΝΑΣΙΟ ΛΥΚΟΒΡΥΣΗΣ ΑΤΤΙΚΗΣ</t>
  </si>
  <si>
    <t>mail@gym-lykovr.att.sch.gr</t>
  </si>
  <si>
    <t>ΛΥΚΟΒΡΥΣΗ ΑΤΤΙΚΗΣ</t>
  </si>
  <si>
    <t>ΑΓΙΟΥ ΓΕΩΡΓΙΟΥ 17</t>
  </si>
  <si>
    <t>ΜΑΡΙΑ ΛΥΜΠΕΡΤΟΥ</t>
  </si>
  <si>
    <t>1ο ΗΜΕΡΗΣΙΟ ΕΠΑΛ ΑΓΙΑΣ ΠΑΡΑΣΚΕΥΗΣ</t>
  </si>
  <si>
    <t>mail@1epal-ag-parask.att.sch.gr</t>
  </si>
  <si>
    <t>ΑΓΙΑ  ΠΑΡΑΣΚΕΥΗ</t>
  </si>
  <si>
    <t>ΠΑΠΑΦΛΕΣΣΑ  17</t>
  </si>
  <si>
    <t>ΚΩΝΣΤΑΝΤΙΝΟΣ ΝΤΑΒΟΣ</t>
  </si>
  <si>
    <t>ΑΝΝΑ ΜΠΙΚΟΥ</t>
  </si>
  <si>
    <t>1ο ΗΜΕΡΗΣΙΟ ΓΕΝΙΚΟ ΛΥΚΕΙΟ ΝΕΑΣ ΙΩΝΙΑΣ</t>
  </si>
  <si>
    <t>mail@1lyk-n-ionias.att.sch.gr</t>
  </si>
  <si>
    <t>ΑΒΕΡΩΦ και ΠΑΠΑΦΛΕΣΣΑ 2</t>
  </si>
  <si>
    <t>ΝΑΘΑΛΙΑ ΚΟΥΡΕΜΕΝΟΥ</t>
  </si>
  <si>
    <t>2ο ΗΜΕΡΗΣΙΟ ΓΥΜΝΑΣΙΟ ΧΑΛΑΝΔΡΙΟΥ</t>
  </si>
  <si>
    <t>mail@2gym-chalandr.att.sch.gr</t>
  </si>
  <si>
    <t>Λ.ΠΕΝΤΕΛΗΣ ΚΑΙ ΑΧΑΪΑΣ 2</t>
  </si>
  <si>
    <t>ΔΗΜΗΤΡΙΟΣ ΣΤΑΥΡΙΑΝΟΣ</t>
  </si>
  <si>
    <t>ΠΡΟΤΥΠΟ ΓΥΜΝΑΣΙΟ ΑΝΑΒΡΥΤΩΝ</t>
  </si>
  <si>
    <t>mail@gym-peir-anavr.att.sch.gr</t>
  </si>
  <si>
    <t>ΚΗΦΙΣΙΑΣ 182-184</t>
  </si>
  <si>
    <t>ΓΕΩΡΓΙΑ ΡΟΥΜΠΕΑ</t>
  </si>
  <si>
    <t>1ο ΗΜΕΡΗΣΙΟ ΓΕΝΙΚΟ ΛΥΚΕΙΟ ΝΕΟΥ ΨΥΧΙΚΟΥ</t>
  </si>
  <si>
    <t>mail@1lyk-n-psych.att.sch.gr</t>
  </si>
  <si>
    <t>ΑΓΙΑΣ ΣΟΦΙΑΣ 40</t>
  </si>
  <si>
    <t>ΔΙΟΝΥΣΙΟΣ ΤΣΑΓΚΛΑΣ</t>
  </si>
  <si>
    <t>ΠΑΠΑΓΟΥ</t>
  </si>
  <si>
    <t>1ο ΗΜΕΡΗΣΙΟ ΓΕΝΙΚΟ ΛΥΚΕΙΟ ΠΑΠΑΓΟΥ</t>
  </si>
  <si>
    <t>mail@1lyk-papag.att.sch.gr</t>
  </si>
  <si>
    <t>ΚΥΠΡΟΥ ΚΑΙ ΙΩΝΙΑΣ 4</t>
  </si>
  <si>
    <t>ΛΑΜΠΡΟΣ ΓΙΩΡΓΑΣ</t>
  </si>
  <si>
    <t>4ο ΗΜΕΡΗΣΙΟ ΓΥΜΝΑΣΙΟ ΑΓΙΑΣ ΠΑΡΑΣΚΕΥΗΣ</t>
  </si>
  <si>
    <t>4gymagpa@sch.gr</t>
  </si>
  <si>
    <t>ΔΗΜΟΚΡΑΤΙΑΣ 1 ΚΑΙ ΘΡΑΣΥΒΟΥΛΟΥ</t>
  </si>
  <si>
    <t>ΝΙΚΟΛΑΟΣ ΓΑΛΛΟΣ</t>
  </si>
  <si>
    <t>7ο ΗΜΕΡΗΣΙΟ ΓΥΜΝΑΣΙΟ ΑΜΑΡΟΥΣΙΟΥ</t>
  </si>
  <si>
    <t>mail@7gym-amarous.att.sch.gr</t>
  </si>
  <si>
    <t>ΣΑΜΟΥ ΚΑΙ ΜΟΝΕΜΒΑΣΙΑΣ</t>
  </si>
  <si>
    <t>ΕΥΑΓΓΕΛΙΑ ΥΦΑΝΤΗ ΑΝΔΡΕΑΚΗ</t>
  </si>
  <si>
    <t>3ο ΗΜΕΡΗΣΙΟ ΓΕΝΙΚΟ ΛΥΚΕΙΟ ΧΑΛΑΝΔΡΙΟΥ</t>
  </si>
  <si>
    <t>mail@3lyk-chalandr.att.sch.gr</t>
  </si>
  <si>
    <t>ΑΛΕΞΑΝΔΡΟΣ ΓΕΩΡΓΟΠΟΥΛΟΣ</t>
  </si>
  <si>
    <t>ΕΕΕΕΚ</t>
  </si>
  <si>
    <t>ΕΕΕΕΚ ΗΡΑΚΛΕΙΟ ΑΤΤΙΚΗΣ - ΕΕΕΕΚ ΗΡΑΚΛΕΙΟΥ ΑΤΤΙΚΗΣ</t>
  </si>
  <si>
    <t>mail@eeeek-n-irakl.att.sch.gr</t>
  </si>
  <si>
    <t>ΠΕΥΚΩΝ 88-90</t>
  </si>
  <si>
    <t>ΣΩΤΗΡΙΑ ΚΟΝΙΔΑ</t>
  </si>
  <si>
    <t>4ο ΗΜΕΡΗΣΙΟ ΓΕΝΙΚΟ ΛΥΚΕΙΟ ΗΡΑΚΛΕΙΟΥ ΑΤΤΙΚΗΣ</t>
  </si>
  <si>
    <t>4lyknira@sch.gr</t>
  </si>
  <si>
    <t>ΚΗΦΙΣΙΑΣ 32</t>
  </si>
  <si>
    <t>ΕΜΜΑΝΟΥΗΛ ΜΟΡΜΟΡΗΣ</t>
  </si>
  <si>
    <t>ΒΑΣΙΛΙΚΗ ΛΑΖΑΡΗ</t>
  </si>
  <si>
    <t>4ο ΗΜΕΡΗΣΙΟ ΓΕΝΙΚΟ ΛΥΚΕΙΟ ΑΜΑΡΟΥΣΙΟΥ (ΖΕΚΑΚΕΙΟ)</t>
  </si>
  <si>
    <t>mail@4lyk-amarous.att.sch.gr</t>
  </si>
  <si>
    <t>ΚΩΝΣΤΑΝΤΙΝΟΣ ΤΖΩΡΤΖΗΣ</t>
  </si>
  <si>
    <t>ΗΜΕΡΗΣΙΟ ΓΕΝΙΚΟ ΛΥΚΕΙΟ ΨΥΧΙΚΟΥ - ΓΕΝΙΚΟ ΛΥΚΕΙΟ ΨΥΧΙΚΟΥ</t>
  </si>
  <si>
    <t>mail@lyk-p-psych.att.sch.gr</t>
  </si>
  <si>
    <t>ΡΟΪΔΗ ΚΑΙ ΘΕΟΤΟΚΗ 1</t>
  </si>
  <si>
    <t>ΕΛΕΝΗ ΜΟΥΡΔΟΥΚΟΥΤΑ</t>
  </si>
  <si>
    <t>1ο ΗΜΕΡΗΣΙΟ ΓΥΜΝΑΣΙΟ ΠΑΠΑΓΟΥ</t>
  </si>
  <si>
    <t>mail@1gym-papag.att.sch.gr</t>
  </si>
  <si>
    <t>ΚΥΠΡΟΥ 4 ΚΑΙ ΙΩΝΙΑΣ</t>
  </si>
  <si>
    <t>ΑΓΓΕΛΙΚΗ ΚΟΣΜΑΤΟΥ ΚΟΚΟΤΟΥ</t>
  </si>
  <si>
    <t>ΚΑΛΛΙΟΠΗ ΝΙΚΟΛΑΚΟΠΟΥΛΟΥ</t>
  </si>
  <si>
    <t>ΑΝΑΞΑΓΟΡΕΙΟ ΓΕΝΙΚΟ ΛΥΚΕΙΟ ΝΕΑΣ ΕΡΥΘΡΑΙΑΣ</t>
  </si>
  <si>
    <t>lykneryt@sch.gr</t>
  </si>
  <si>
    <t>ΝΕΑ  ΕΡΥΘΡΑΙΑ</t>
  </si>
  <si>
    <t>ΚΑΖΑΝΤΖΑΚΗ 29</t>
  </si>
  <si>
    <t>ΠΑΝΑΓΙΩΤΗΣ ΣΠΙΘΟΥΡΑΚΗΣ</t>
  </si>
  <si>
    <t>8ο ΓΥΜΝΑΣΙΟ-Λ.Τ. ΧΑΛΑΝΔΡΙΟΥ</t>
  </si>
  <si>
    <t>mail@8gym-chalandr.att.sch.gr</t>
  </si>
  <si>
    <t>ΕΙΚΟΣΤΗΣ ΟΓΔΟΗΣ ΟΚΤΩΒΡΙΟΥ ΑΓ ΦΩΤΕΙΝΗΣ</t>
  </si>
  <si>
    <t>ΚΩΝΣΤΑΝΤΙΝΟΣ ΚΟΛΛΙΑΡΟΣ</t>
  </si>
  <si>
    <t>1ο ΗΜΕΡΗΣΙΟ ΕΠΑΛ ΝΕΑΣ ΙΩΝΙΑΣ</t>
  </si>
  <si>
    <t>mail@1epal-n-ionias.att.sch.gr</t>
  </si>
  <si>
    <t>ΑΜΙΣΟΥ  ΚΑΙ ΚΗΦΙΣΟΥ  2</t>
  </si>
  <si>
    <t>ΧΡΙΣΤΟΔΟΥΛΟΣ ΚΟΥΣΟΥΛΗΣ</t>
  </si>
  <si>
    <t>6ο ΗΜΕΡΗΣΙΟ ΓΕΝΙΚΟ ΛΥΚΕΙΟ ΝΕΑΣ ΙΩΝΙΑΣ</t>
  </si>
  <si>
    <t>mail@6lyk-n-ionias.att.sch.gr</t>
  </si>
  <si>
    <t>ΚΑΛΛΙΠΟΛΕΩΣ ΚΑΙ ΣΑΛΑΜΙΝΟΣ</t>
  </si>
  <si>
    <t>ΣΑΡΑΝΤΟΥΛΑ ΠΑΡΛΑΠΑΝΗ</t>
  </si>
  <si>
    <t>3ο ΗΜΕΡΗΣΙΟ ΕΠΑΛ ΑΜΑΡΟΥΣΙΟΥ</t>
  </si>
  <si>
    <t>mail@3epal-amarous.att.sch.gr</t>
  </si>
  <si>
    <t>Μαρούσι</t>
  </si>
  <si>
    <t>ΙΩΑΝΝΗΣ ΠΑΝΑΓΙΩΤΟΠΟΥΛΟΣ</t>
  </si>
  <si>
    <t>ΒΑΣΙΛΕΙΟΣ ΒΛΑΧΟΒΑΣΙΛΗΣ</t>
  </si>
  <si>
    <t>2ο ΗΜΕΡΗΣΙΟ ΓΕΝΙΚΟ ΛΥΚΕΙΟ ΜΕΤΑΜΟΡΦΩΣΗΣ ΑΤΤΙΚΗΣ</t>
  </si>
  <si>
    <t>mail@2lyk-metam.att.sch.gr</t>
  </si>
  <si>
    <t>ΜΑΡΙΑ ΚΑΤΑΡΑ</t>
  </si>
  <si>
    <t>6ο ΗΜΕΡΗΣΙΟ ΓΕΝΙΚΟ ΛΥΚΕΙΟ ΧΑΛΑΝΔΡΙΟΥ</t>
  </si>
  <si>
    <t>mail@6lyk-chalandr.att.sch.gr</t>
  </si>
  <si>
    <t>ΑΓΙΑΣ ΦΩΤΕΙΝΗΣ ΚΑΙ 28ης ΟΚΤΩΒΡΙΟΥ</t>
  </si>
  <si>
    <t>ΔΗΜΗΤΡΙΟΣ ΚΑΡΔΑΚΑΣ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</si>
</sst>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  <col min="3" max="3" width="45.57421875" style="0" customWidth="1"/>
    <col min="4" max="4" width="11.7109375" style="0" customWidth="1"/>
    <col min="5" max="5" width="13.140625" style="0" customWidth="1"/>
    <col min="6" max="6" width="29.28125" style="0" customWidth="1"/>
    <col min="11" max="11" width="27.8515625" style="0" customWidth="1"/>
    <col min="12" max="12" width="33.8515625" style="0" customWidth="1"/>
  </cols>
  <sheetData>
    <row r="1" spans="1:12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1" ht="15">
      <c r="A2" t="s">
        <v>298</v>
      </c>
      <c r="B2" t="str">
        <f>"0501718"</f>
        <v>0501718</v>
      </c>
      <c r="C2" t="s">
        <v>299</v>
      </c>
      <c r="D2">
        <v>2106012946</v>
      </c>
      <c r="E2">
        <v>2106012946</v>
      </c>
      <c r="F2" t="s">
        <v>300</v>
      </c>
      <c r="G2" t="s">
        <v>135</v>
      </c>
      <c r="H2" t="s">
        <v>95</v>
      </c>
      <c r="I2">
        <v>15343</v>
      </c>
      <c r="J2" t="s">
        <v>17</v>
      </c>
      <c r="K2" t="s">
        <v>96</v>
      </c>
    </row>
    <row r="3" spans="1:11" ht="15">
      <c r="A3" t="s">
        <v>540</v>
      </c>
      <c r="B3" t="str">
        <f>"0541003"</f>
        <v>0541003</v>
      </c>
      <c r="C3" t="s">
        <v>541</v>
      </c>
      <c r="D3">
        <v>2102717345</v>
      </c>
      <c r="E3">
        <v>2102717337</v>
      </c>
      <c r="F3" t="s">
        <v>542</v>
      </c>
      <c r="G3" t="s">
        <v>53</v>
      </c>
      <c r="H3" t="s">
        <v>543</v>
      </c>
      <c r="I3">
        <v>14122</v>
      </c>
      <c r="J3" t="s">
        <v>17</v>
      </c>
      <c r="K3" t="s">
        <v>544</v>
      </c>
    </row>
    <row r="4" spans="1:11" ht="15">
      <c r="A4" t="s">
        <v>459</v>
      </c>
      <c r="B4" t="str">
        <f>"0550825"</f>
        <v>0550825</v>
      </c>
      <c r="C4" t="s">
        <v>460</v>
      </c>
      <c r="D4">
        <v>2106002044</v>
      </c>
      <c r="E4">
        <v>2106002044</v>
      </c>
      <c r="F4" t="s">
        <v>461</v>
      </c>
      <c r="G4" t="s">
        <v>462</v>
      </c>
      <c r="H4" t="s">
        <v>95</v>
      </c>
      <c r="I4">
        <v>15343</v>
      </c>
      <c r="J4" t="s">
        <v>17</v>
      </c>
      <c r="K4" t="s">
        <v>463</v>
      </c>
    </row>
    <row r="5" spans="1:11" ht="15">
      <c r="A5" t="s">
        <v>138</v>
      </c>
      <c r="B5" t="str">
        <f>"0551750"</f>
        <v>0551750</v>
      </c>
      <c r="C5" t="s">
        <v>139</v>
      </c>
      <c r="D5">
        <v>2102772487</v>
      </c>
      <c r="E5">
        <v>2102772487</v>
      </c>
      <c r="F5" t="s">
        <v>140</v>
      </c>
      <c r="G5" t="s">
        <v>40</v>
      </c>
      <c r="H5" t="s">
        <v>141</v>
      </c>
      <c r="I5">
        <v>14232</v>
      </c>
      <c r="J5" t="s">
        <v>42</v>
      </c>
      <c r="K5" t="s">
        <v>142</v>
      </c>
    </row>
    <row r="6" spans="1:11" ht="15">
      <c r="A6" t="s">
        <v>37</v>
      </c>
      <c r="B6" t="str">
        <f>"0501750"</f>
        <v>0501750</v>
      </c>
      <c r="C6" t="s">
        <v>38</v>
      </c>
      <c r="D6">
        <v>2102795716</v>
      </c>
      <c r="E6">
        <v>2102723153</v>
      </c>
      <c r="F6" t="s">
        <v>39</v>
      </c>
      <c r="G6" t="s">
        <v>40</v>
      </c>
      <c r="H6" t="s">
        <v>41</v>
      </c>
      <c r="I6">
        <v>14232</v>
      </c>
      <c r="J6" t="s">
        <v>42</v>
      </c>
      <c r="K6" t="s">
        <v>43</v>
      </c>
    </row>
    <row r="7" spans="1:11" ht="15">
      <c r="A7" t="s">
        <v>115</v>
      </c>
      <c r="B7" t="str">
        <f>"0550795"</f>
        <v>0550795</v>
      </c>
      <c r="C7" t="s">
        <v>468</v>
      </c>
      <c r="D7">
        <v>2102711921</v>
      </c>
      <c r="E7">
        <v>2102711921</v>
      </c>
      <c r="F7" t="s">
        <v>469</v>
      </c>
      <c r="G7" t="s">
        <v>44</v>
      </c>
      <c r="H7" t="s">
        <v>470</v>
      </c>
      <c r="I7">
        <v>14232</v>
      </c>
      <c r="J7" t="s">
        <v>42</v>
      </c>
      <c r="K7" t="s">
        <v>471</v>
      </c>
    </row>
    <row r="8" spans="1:11" ht="15">
      <c r="A8" t="s">
        <v>115</v>
      </c>
      <c r="B8" t="str">
        <f>"0550831"</f>
        <v>0550831</v>
      </c>
      <c r="C8" t="s">
        <v>116</v>
      </c>
      <c r="D8">
        <v>2106827182</v>
      </c>
      <c r="E8">
        <v>2106890397</v>
      </c>
      <c r="F8" t="s">
        <v>117</v>
      </c>
      <c r="G8" t="s">
        <v>87</v>
      </c>
      <c r="H8" t="s">
        <v>88</v>
      </c>
      <c r="I8">
        <v>15233</v>
      </c>
      <c r="J8" t="s">
        <v>42</v>
      </c>
      <c r="K8" t="s">
        <v>118</v>
      </c>
    </row>
    <row r="9" spans="1:11" ht="15">
      <c r="A9" t="s">
        <v>50</v>
      </c>
      <c r="B9" t="str">
        <f>"0551820"</f>
        <v>0551820</v>
      </c>
      <c r="C9" t="s">
        <v>472</v>
      </c>
      <c r="D9">
        <v>2106012959</v>
      </c>
      <c r="E9">
        <v>2106002277</v>
      </c>
      <c r="F9" t="s">
        <v>473</v>
      </c>
      <c r="G9" t="s">
        <v>135</v>
      </c>
      <c r="H9" t="s">
        <v>474</v>
      </c>
      <c r="I9">
        <v>15341</v>
      </c>
      <c r="J9" t="s">
        <v>17</v>
      </c>
      <c r="K9" t="s">
        <v>475</v>
      </c>
    </row>
    <row r="10" spans="1:11" ht="15">
      <c r="A10" t="s">
        <v>50</v>
      </c>
      <c r="B10" t="str">
        <f>"0551460"</f>
        <v>0551460</v>
      </c>
      <c r="C10" t="s">
        <v>151</v>
      </c>
      <c r="D10">
        <v>2108020325</v>
      </c>
      <c r="E10">
        <v>2108020325</v>
      </c>
      <c r="F10" t="s">
        <v>152</v>
      </c>
      <c r="G10" t="s">
        <v>22</v>
      </c>
      <c r="H10" t="s">
        <v>153</v>
      </c>
      <c r="I10">
        <v>15124</v>
      </c>
      <c r="J10" t="s">
        <v>17</v>
      </c>
      <c r="K10" t="s">
        <v>154</v>
      </c>
    </row>
    <row r="11" spans="1:11" ht="15">
      <c r="A11" t="s">
        <v>50</v>
      </c>
      <c r="B11" t="str">
        <f>"0551480"</f>
        <v>0551480</v>
      </c>
      <c r="C11" t="s">
        <v>197</v>
      </c>
      <c r="D11">
        <v>2106131715</v>
      </c>
      <c r="E11">
        <v>2106131713</v>
      </c>
      <c r="F11" t="s">
        <v>198</v>
      </c>
      <c r="G11" t="s">
        <v>126</v>
      </c>
      <c r="H11" t="s">
        <v>199</v>
      </c>
      <c r="I11">
        <v>15235</v>
      </c>
      <c r="J11" t="s">
        <v>17</v>
      </c>
      <c r="K11" t="s">
        <v>200</v>
      </c>
    </row>
    <row r="12" spans="1:11" ht="15">
      <c r="A12" t="s">
        <v>50</v>
      </c>
      <c r="B12" t="str">
        <f>"0551700"</f>
        <v>0551700</v>
      </c>
      <c r="C12" t="s">
        <v>51</v>
      </c>
      <c r="D12">
        <v>2102811708</v>
      </c>
      <c r="E12">
        <v>2102830727</v>
      </c>
      <c r="F12" t="s">
        <v>52</v>
      </c>
      <c r="G12" t="s">
        <v>53</v>
      </c>
      <c r="H12" t="s">
        <v>54</v>
      </c>
      <c r="I12">
        <v>14122</v>
      </c>
      <c r="J12" t="s">
        <v>17</v>
      </c>
      <c r="K12" t="s">
        <v>55</v>
      </c>
    </row>
    <row r="13" spans="1:11" ht="15">
      <c r="A13" t="s">
        <v>50</v>
      </c>
      <c r="B13" t="str">
        <f>"0551710"</f>
        <v>0551710</v>
      </c>
      <c r="C13" t="s">
        <v>244</v>
      </c>
      <c r="D13">
        <v>2108012768</v>
      </c>
      <c r="E13">
        <v>2108085539</v>
      </c>
      <c r="F13" t="s">
        <v>245</v>
      </c>
      <c r="G13" t="s">
        <v>33</v>
      </c>
      <c r="H13" t="s">
        <v>34</v>
      </c>
      <c r="I13">
        <v>14563</v>
      </c>
      <c r="J13" t="s">
        <v>17</v>
      </c>
      <c r="K13" t="s">
        <v>246</v>
      </c>
    </row>
    <row r="14" spans="1:12" ht="15">
      <c r="A14" t="s">
        <v>50</v>
      </c>
      <c r="B14" t="str">
        <f>"0551752"</f>
        <v>0551752</v>
      </c>
      <c r="C14" t="s">
        <v>464</v>
      </c>
      <c r="D14">
        <v>2102815400</v>
      </c>
      <c r="E14">
        <v>2102811666</v>
      </c>
      <c r="F14" t="s">
        <v>465</v>
      </c>
      <c r="G14" t="s">
        <v>320</v>
      </c>
      <c r="H14" t="s">
        <v>466</v>
      </c>
      <c r="I14">
        <v>14452</v>
      </c>
      <c r="J14" t="s">
        <v>17</v>
      </c>
      <c r="L14" t="s">
        <v>467</v>
      </c>
    </row>
    <row r="15" spans="1:11" ht="15">
      <c r="A15" t="s">
        <v>50</v>
      </c>
      <c r="B15" t="str">
        <f>"0551730"</f>
        <v>0551730</v>
      </c>
      <c r="C15" t="s">
        <v>508</v>
      </c>
      <c r="D15">
        <v>2102793707</v>
      </c>
      <c r="E15">
        <v>2102752635</v>
      </c>
      <c r="F15" t="s">
        <v>509</v>
      </c>
      <c r="G15" t="s">
        <v>40</v>
      </c>
      <c r="H15" t="s">
        <v>510</v>
      </c>
      <c r="I15">
        <v>14232</v>
      </c>
      <c r="J15" t="s">
        <v>17</v>
      </c>
      <c r="K15" t="s">
        <v>511</v>
      </c>
    </row>
    <row r="16" spans="1:11" ht="15">
      <c r="A16" t="s">
        <v>50</v>
      </c>
      <c r="B16" t="str">
        <f>"0551762"</f>
        <v>0551762</v>
      </c>
      <c r="C16" t="s">
        <v>520</v>
      </c>
      <c r="D16">
        <v>2106711243</v>
      </c>
      <c r="E16">
        <v>2106714527</v>
      </c>
      <c r="F16" t="s">
        <v>521</v>
      </c>
      <c r="G16" t="s">
        <v>405</v>
      </c>
      <c r="H16" t="s">
        <v>522</v>
      </c>
      <c r="I16">
        <v>15451</v>
      </c>
      <c r="J16" t="s">
        <v>17</v>
      </c>
      <c r="K16" t="s">
        <v>523</v>
      </c>
    </row>
    <row r="17" spans="1:11" ht="15">
      <c r="A17" t="s">
        <v>50</v>
      </c>
      <c r="B17" t="str">
        <f>"0551970"</f>
        <v>0551970</v>
      </c>
      <c r="C17" t="s">
        <v>525</v>
      </c>
      <c r="D17">
        <v>2106517493</v>
      </c>
      <c r="E17">
        <v>2106526408</v>
      </c>
      <c r="F17" t="s">
        <v>526</v>
      </c>
      <c r="G17" t="s">
        <v>524</v>
      </c>
      <c r="H17" t="s">
        <v>527</v>
      </c>
      <c r="I17">
        <v>15669</v>
      </c>
      <c r="J17" t="s">
        <v>17</v>
      </c>
      <c r="K17" t="s">
        <v>528</v>
      </c>
    </row>
    <row r="18" spans="1:11" ht="15">
      <c r="A18" t="s">
        <v>50</v>
      </c>
      <c r="B18" t="str">
        <f>"0551716"</f>
        <v>0551716</v>
      </c>
      <c r="C18" t="s">
        <v>240</v>
      </c>
      <c r="D18">
        <v>2108020251</v>
      </c>
      <c r="E18">
        <v>2108064586</v>
      </c>
      <c r="F18" t="s">
        <v>241</v>
      </c>
      <c r="G18" t="s">
        <v>161</v>
      </c>
      <c r="H18" t="s">
        <v>242</v>
      </c>
      <c r="I18">
        <v>15121</v>
      </c>
      <c r="J18" t="s">
        <v>17</v>
      </c>
      <c r="K18" t="s">
        <v>243</v>
      </c>
    </row>
    <row r="19" spans="1:12" ht="15">
      <c r="A19" t="s">
        <v>50</v>
      </c>
      <c r="B19" t="str">
        <f>"0551570"</f>
        <v>0551570</v>
      </c>
      <c r="C19" t="s">
        <v>119</v>
      </c>
      <c r="D19">
        <v>2106812433</v>
      </c>
      <c r="E19">
        <v>2106850779</v>
      </c>
      <c r="F19" t="s">
        <v>120</v>
      </c>
      <c r="G19" t="s">
        <v>87</v>
      </c>
      <c r="H19" t="s">
        <v>121</v>
      </c>
      <c r="I19">
        <v>15234</v>
      </c>
      <c r="J19" t="s">
        <v>17</v>
      </c>
      <c r="K19" t="s">
        <v>122</v>
      </c>
      <c r="L19" t="s">
        <v>123</v>
      </c>
    </row>
    <row r="20" spans="1:11" ht="15">
      <c r="A20" t="s">
        <v>50</v>
      </c>
      <c r="B20" t="str">
        <f>"0551760"</f>
        <v>0551760</v>
      </c>
      <c r="C20" t="s">
        <v>230</v>
      </c>
      <c r="D20">
        <v>2106513940</v>
      </c>
      <c r="E20">
        <v>2106543658</v>
      </c>
      <c r="F20" t="s">
        <v>231</v>
      </c>
      <c r="G20" t="s">
        <v>219</v>
      </c>
      <c r="H20" t="s">
        <v>232</v>
      </c>
      <c r="I20">
        <v>15562</v>
      </c>
      <c r="J20" t="s">
        <v>17</v>
      </c>
      <c r="K20" t="s">
        <v>233</v>
      </c>
    </row>
    <row r="21" spans="1:11" ht="15">
      <c r="A21" t="s">
        <v>50</v>
      </c>
      <c r="B21" t="str">
        <f>"0551821"</f>
        <v>0551821</v>
      </c>
      <c r="C21" t="s">
        <v>222</v>
      </c>
      <c r="D21">
        <v>2106081953</v>
      </c>
      <c r="E21">
        <v>2106016464</v>
      </c>
      <c r="F21" t="s">
        <v>223</v>
      </c>
      <c r="G21" t="s">
        <v>135</v>
      </c>
      <c r="H21" t="s">
        <v>224</v>
      </c>
      <c r="I21">
        <v>15343</v>
      </c>
      <c r="J21" t="s">
        <v>17</v>
      </c>
      <c r="K21" t="s">
        <v>225</v>
      </c>
    </row>
    <row r="22" spans="1:11" ht="15">
      <c r="A22" t="s">
        <v>50</v>
      </c>
      <c r="B22" t="str">
        <f>"0551470"</f>
        <v>0551470</v>
      </c>
      <c r="C22" t="s">
        <v>147</v>
      </c>
      <c r="D22">
        <v>2108028034</v>
      </c>
      <c r="E22">
        <v>2108028034</v>
      </c>
      <c r="F22" t="s">
        <v>148</v>
      </c>
      <c r="G22" t="s">
        <v>27</v>
      </c>
      <c r="H22" t="s">
        <v>149</v>
      </c>
      <c r="I22">
        <v>15125</v>
      </c>
      <c r="J22" t="s">
        <v>17</v>
      </c>
      <c r="K22" t="s">
        <v>150</v>
      </c>
    </row>
    <row r="23" spans="1:12" ht="15">
      <c r="A23" t="s">
        <v>50</v>
      </c>
      <c r="B23" t="str">
        <f>"0551485"</f>
        <v>0551485</v>
      </c>
      <c r="C23" t="s">
        <v>124</v>
      </c>
      <c r="D23">
        <v>2106132567</v>
      </c>
      <c r="E23">
        <v>2108040644</v>
      </c>
      <c r="F23" t="s">
        <v>125</v>
      </c>
      <c r="G23" t="s">
        <v>126</v>
      </c>
      <c r="H23" t="s">
        <v>127</v>
      </c>
      <c r="I23">
        <v>15235</v>
      </c>
      <c r="J23" t="s">
        <v>17</v>
      </c>
      <c r="L23" t="s">
        <v>128</v>
      </c>
    </row>
    <row r="24" spans="1:12" ht="15">
      <c r="A24" t="s">
        <v>50</v>
      </c>
      <c r="B24" t="str">
        <f>"0551701"</f>
        <v>0551701</v>
      </c>
      <c r="C24" t="s">
        <v>188</v>
      </c>
      <c r="D24">
        <v>2102813813</v>
      </c>
      <c r="E24">
        <v>2102848764</v>
      </c>
      <c r="F24" t="s">
        <v>189</v>
      </c>
      <c r="G24" t="s">
        <v>190</v>
      </c>
      <c r="H24" t="s">
        <v>191</v>
      </c>
      <c r="I24">
        <v>14122</v>
      </c>
      <c r="J24" t="s">
        <v>17</v>
      </c>
      <c r="L24" t="s">
        <v>192</v>
      </c>
    </row>
    <row r="25" spans="1:11" ht="15">
      <c r="A25" t="s">
        <v>50</v>
      </c>
      <c r="B25" t="str">
        <f>"0551711"</f>
        <v>0551711</v>
      </c>
      <c r="C25" t="s">
        <v>209</v>
      </c>
      <c r="D25">
        <v>2108018424</v>
      </c>
      <c r="E25">
        <v>2108084914</v>
      </c>
      <c r="F25" t="s">
        <v>210</v>
      </c>
      <c r="G25" t="s">
        <v>33</v>
      </c>
      <c r="H25" t="s">
        <v>211</v>
      </c>
      <c r="I25">
        <v>14561</v>
      </c>
      <c r="J25" t="s">
        <v>17</v>
      </c>
      <c r="K25" t="s">
        <v>212</v>
      </c>
    </row>
    <row r="26" spans="1:11" ht="15">
      <c r="A26" t="s">
        <v>50</v>
      </c>
      <c r="B26" t="str">
        <f>"0544004"</f>
        <v>0544004</v>
      </c>
      <c r="C26" t="s">
        <v>584</v>
      </c>
      <c r="D26">
        <v>2169390168</v>
      </c>
      <c r="E26">
        <v>2169390169</v>
      </c>
      <c r="F26" t="s">
        <v>585</v>
      </c>
      <c r="G26" t="s">
        <v>291</v>
      </c>
      <c r="H26" t="s">
        <v>397</v>
      </c>
      <c r="I26">
        <v>14451</v>
      </c>
      <c r="J26" t="s">
        <v>17</v>
      </c>
      <c r="K26" t="s">
        <v>586</v>
      </c>
    </row>
    <row r="27" spans="1:11" ht="15">
      <c r="A27" t="s">
        <v>50</v>
      </c>
      <c r="B27" t="str">
        <f>"0551740"</f>
        <v>0551740</v>
      </c>
      <c r="C27" t="s">
        <v>378</v>
      </c>
      <c r="D27">
        <v>2102777155</v>
      </c>
      <c r="E27">
        <v>2102793541</v>
      </c>
      <c r="F27" t="s">
        <v>379</v>
      </c>
      <c r="G27" t="s">
        <v>40</v>
      </c>
      <c r="H27" t="s">
        <v>380</v>
      </c>
      <c r="I27">
        <v>14231</v>
      </c>
      <c r="J27" t="s">
        <v>17</v>
      </c>
      <c r="K27" t="s">
        <v>381</v>
      </c>
    </row>
    <row r="28" spans="1:11" ht="15">
      <c r="A28" t="s">
        <v>50</v>
      </c>
      <c r="B28" t="str">
        <f>"0551726"</f>
        <v>0551726</v>
      </c>
      <c r="C28" t="s">
        <v>159</v>
      </c>
      <c r="D28">
        <v>2108056122</v>
      </c>
      <c r="E28">
        <v>2108054504</v>
      </c>
      <c r="F28" t="s">
        <v>160</v>
      </c>
      <c r="G28" t="s">
        <v>161</v>
      </c>
      <c r="H28" t="s">
        <v>162</v>
      </c>
      <c r="I28">
        <v>15121</v>
      </c>
      <c r="J28" t="s">
        <v>17</v>
      </c>
      <c r="K28" t="s">
        <v>163</v>
      </c>
    </row>
    <row r="29" spans="1:12" ht="15">
      <c r="A29" t="s">
        <v>50</v>
      </c>
      <c r="B29" t="str">
        <f>"0551580"</f>
        <v>0551580</v>
      </c>
      <c r="C29" t="s">
        <v>164</v>
      </c>
      <c r="D29">
        <v>2106817475</v>
      </c>
      <c r="E29">
        <v>2106817475</v>
      </c>
      <c r="F29" t="s">
        <v>165</v>
      </c>
      <c r="G29" t="s">
        <v>166</v>
      </c>
      <c r="H29" t="s">
        <v>167</v>
      </c>
      <c r="I29">
        <v>15234</v>
      </c>
      <c r="J29" t="s">
        <v>17</v>
      </c>
      <c r="L29" t="s">
        <v>168</v>
      </c>
    </row>
    <row r="30" spans="1:11" ht="15">
      <c r="A30" t="s">
        <v>50</v>
      </c>
      <c r="B30" t="str">
        <f>"0551767"</f>
        <v>0551767</v>
      </c>
      <c r="C30" t="s">
        <v>217</v>
      </c>
      <c r="D30">
        <v>2106532509</v>
      </c>
      <c r="E30">
        <v>2106532901</v>
      </c>
      <c r="F30" t="s">
        <v>218</v>
      </c>
      <c r="G30" t="s">
        <v>219</v>
      </c>
      <c r="H30" t="s">
        <v>220</v>
      </c>
      <c r="I30">
        <v>15562</v>
      </c>
      <c r="J30" t="s">
        <v>17</v>
      </c>
      <c r="K30" t="s">
        <v>221</v>
      </c>
    </row>
    <row r="31" spans="1:12" ht="15">
      <c r="A31" t="s">
        <v>50</v>
      </c>
      <c r="B31" t="str">
        <f>"0551826"</f>
        <v>0551826</v>
      </c>
      <c r="C31" t="s">
        <v>213</v>
      </c>
      <c r="D31">
        <v>2106016531</v>
      </c>
      <c r="E31">
        <v>2106007797</v>
      </c>
      <c r="F31" t="s">
        <v>214</v>
      </c>
      <c r="G31" t="s">
        <v>135</v>
      </c>
      <c r="H31" t="s">
        <v>215</v>
      </c>
      <c r="I31">
        <v>15343</v>
      </c>
      <c r="J31" t="s">
        <v>17</v>
      </c>
      <c r="L31" t="s">
        <v>216</v>
      </c>
    </row>
    <row r="32" spans="1:11" ht="15">
      <c r="A32" t="s">
        <v>50</v>
      </c>
      <c r="B32" t="str">
        <f>"0551013"</f>
        <v>0551013</v>
      </c>
      <c r="C32" t="s">
        <v>173</v>
      </c>
      <c r="D32">
        <v>2106141103</v>
      </c>
      <c r="E32">
        <v>2106126084</v>
      </c>
      <c r="F32" t="s">
        <v>174</v>
      </c>
      <c r="G32" t="s">
        <v>27</v>
      </c>
      <c r="H32" t="s">
        <v>175</v>
      </c>
      <c r="I32">
        <v>15122</v>
      </c>
      <c r="J32" t="s">
        <v>17</v>
      </c>
      <c r="K32" t="s">
        <v>176</v>
      </c>
    </row>
    <row r="33" spans="1:11" ht="15">
      <c r="A33" t="s">
        <v>50</v>
      </c>
      <c r="B33" t="str">
        <f>"0551706"</f>
        <v>0551706</v>
      </c>
      <c r="C33" t="s">
        <v>169</v>
      </c>
      <c r="D33">
        <v>2102810443</v>
      </c>
      <c r="E33">
        <v>2102810832</v>
      </c>
      <c r="F33" t="s">
        <v>170</v>
      </c>
      <c r="G33" t="s">
        <v>53</v>
      </c>
      <c r="H33" t="s">
        <v>171</v>
      </c>
      <c r="I33">
        <v>14122</v>
      </c>
      <c r="J33" t="s">
        <v>17</v>
      </c>
      <c r="K33" t="s">
        <v>172</v>
      </c>
    </row>
    <row r="34" spans="1:11" ht="15">
      <c r="A34" t="s">
        <v>50</v>
      </c>
      <c r="B34" t="str">
        <f>"0551713"</f>
        <v>0551713</v>
      </c>
      <c r="C34" t="s">
        <v>60</v>
      </c>
      <c r="D34">
        <v>2106200840</v>
      </c>
      <c r="E34">
        <v>2106200838</v>
      </c>
      <c r="F34" t="s">
        <v>61</v>
      </c>
      <c r="G34" t="s">
        <v>33</v>
      </c>
      <c r="H34" t="s">
        <v>62</v>
      </c>
      <c r="I34">
        <v>14564</v>
      </c>
      <c r="J34" t="s">
        <v>17</v>
      </c>
      <c r="K34" t="s">
        <v>63</v>
      </c>
    </row>
    <row r="35" spans="1:12" ht="15">
      <c r="A35" t="s">
        <v>50</v>
      </c>
      <c r="B35" t="str">
        <f>"0551757"</f>
        <v>0551757</v>
      </c>
      <c r="C35" t="s">
        <v>205</v>
      </c>
      <c r="D35">
        <v>2102719584</v>
      </c>
      <c r="E35">
        <v>2102796882</v>
      </c>
      <c r="F35" t="s">
        <v>206</v>
      </c>
      <c r="G35" t="s">
        <v>40</v>
      </c>
      <c r="H35" t="s">
        <v>207</v>
      </c>
      <c r="I35">
        <v>14233</v>
      </c>
      <c r="J35" t="s">
        <v>17</v>
      </c>
      <c r="L35" t="s">
        <v>208</v>
      </c>
    </row>
    <row r="36" spans="1:11" ht="15">
      <c r="A36" t="s">
        <v>50</v>
      </c>
      <c r="B36" t="str">
        <f>"0551587"</f>
        <v>0551587</v>
      </c>
      <c r="C36" t="s">
        <v>537</v>
      </c>
      <c r="D36">
        <v>2106840034</v>
      </c>
      <c r="E36">
        <v>2106857685</v>
      </c>
      <c r="F36" t="s">
        <v>538</v>
      </c>
      <c r="G36" t="s">
        <v>87</v>
      </c>
      <c r="H36" t="s">
        <v>325</v>
      </c>
      <c r="I36">
        <v>15233</v>
      </c>
      <c r="J36" t="s">
        <v>17</v>
      </c>
      <c r="K36" t="s">
        <v>539</v>
      </c>
    </row>
    <row r="37" spans="1:11" ht="15">
      <c r="A37" t="s">
        <v>50</v>
      </c>
      <c r="B37" t="str">
        <f>"0551827"</f>
        <v>0551827</v>
      </c>
      <c r="C37" t="s">
        <v>476</v>
      </c>
      <c r="D37">
        <v>2106531298</v>
      </c>
      <c r="E37">
        <v>2106531293</v>
      </c>
      <c r="F37" t="s">
        <v>477</v>
      </c>
      <c r="G37" t="s">
        <v>135</v>
      </c>
      <c r="H37" t="s">
        <v>478</v>
      </c>
      <c r="I37">
        <v>15341</v>
      </c>
      <c r="J37" t="s">
        <v>17</v>
      </c>
      <c r="K37" t="s">
        <v>479</v>
      </c>
    </row>
    <row r="38" spans="1:11" ht="15">
      <c r="A38" t="s">
        <v>50</v>
      </c>
      <c r="B38" t="str">
        <f>"0551472"</f>
        <v>0551472</v>
      </c>
      <c r="C38" t="s">
        <v>550</v>
      </c>
      <c r="D38">
        <v>2106104941</v>
      </c>
      <c r="E38">
        <v>2106104941</v>
      </c>
      <c r="F38" t="s">
        <v>551</v>
      </c>
      <c r="G38" t="s">
        <v>27</v>
      </c>
      <c r="H38" t="s">
        <v>443</v>
      </c>
      <c r="I38">
        <v>15125</v>
      </c>
      <c r="J38" t="s">
        <v>17</v>
      </c>
      <c r="K38" t="s">
        <v>552</v>
      </c>
    </row>
    <row r="39" spans="1:12" ht="15">
      <c r="A39" t="s">
        <v>50</v>
      </c>
      <c r="B39" t="str">
        <f>"0551707"</f>
        <v>0551707</v>
      </c>
      <c r="C39" t="s">
        <v>545</v>
      </c>
      <c r="D39">
        <v>2102796658</v>
      </c>
      <c r="E39">
        <v>2102754795</v>
      </c>
      <c r="F39" t="s">
        <v>546</v>
      </c>
      <c r="G39" t="s">
        <v>53</v>
      </c>
      <c r="H39" t="s">
        <v>547</v>
      </c>
      <c r="I39">
        <v>14121</v>
      </c>
      <c r="J39" t="s">
        <v>17</v>
      </c>
      <c r="K39" t="s">
        <v>548</v>
      </c>
      <c r="L39" t="s">
        <v>549</v>
      </c>
    </row>
    <row r="40" spans="1:11" ht="15">
      <c r="A40" t="s">
        <v>50</v>
      </c>
      <c r="B40" t="str">
        <f>"0551755"</f>
        <v>0551755</v>
      </c>
      <c r="C40" t="s">
        <v>56</v>
      </c>
      <c r="D40">
        <v>2102790895</v>
      </c>
      <c r="E40">
        <v>2102790895</v>
      </c>
      <c r="F40" t="s">
        <v>57</v>
      </c>
      <c r="G40" t="s">
        <v>40</v>
      </c>
      <c r="H40" t="s">
        <v>58</v>
      </c>
      <c r="I40">
        <v>14235</v>
      </c>
      <c r="J40" t="s">
        <v>17</v>
      </c>
      <c r="K40" t="s">
        <v>59</v>
      </c>
    </row>
    <row r="41" spans="1:11" ht="15">
      <c r="A41" t="s">
        <v>50</v>
      </c>
      <c r="B41" t="str">
        <f>"0551588"</f>
        <v>0551588</v>
      </c>
      <c r="C41" t="s">
        <v>155</v>
      </c>
      <c r="D41">
        <v>2106724120</v>
      </c>
      <c r="E41">
        <v>2106724129</v>
      </c>
      <c r="F41" t="s">
        <v>156</v>
      </c>
      <c r="G41" t="s">
        <v>87</v>
      </c>
      <c r="H41" t="s">
        <v>157</v>
      </c>
      <c r="I41">
        <v>15231</v>
      </c>
      <c r="J41" t="s">
        <v>17</v>
      </c>
      <c r="K41" t="s">
        <v>158</v>
      </c>
    </row>
    <row r="42" spans="1:11" ht="15">
      <c r="A42" t="s">
        <v>50</v>
      </c>
      <c r="B42" t="str">
        <f>"0551473"</f>
        <v>0551473</v>
      </c>
      <c r="C42" t="s">
        <v>255</v>
      </c>
      <c r="D42">
        <v>2106109557</v>
      </c>
      <c r="E42">
        <v>2106199460</v>
      </c>
      <c r="F42" t="s">
        <v>256</v>
      </c>
      <c r="G42" t="s">
        <v>27</v>
      </c>
      <c r="H42" t="s">
        <v>257</v>
      </c>
      <c r="I42">
        <v>15124</v>
      </c>
      <c r="J42" t="s">
        <v>17</v>
      </c>
      <c r="K42" t="s">
        <v>258</v>
      </c>
    </row>
    <row r="43" spans="1:11" ht="15">
      <c r="A43" t="s">
        <v>50</v>
      </c>
      <c r="B43" t="str">
        <f>"0551756"</f>
        <v>0551756</v>
      </c>
      <c r="C43" t="s">
        <v>69</v>
      </c>
      <c r="D43">
        <v>2102758767</v>
      </c>
      <c r="E43">
        <v>2102758767</v>
      </c>
      <c r="F43" t="s">
        <v>70</v>
      </c>
      <c r="G43" t="s">
        <v>40</v>
      </c>
      <c r="H43" t="s">
        <v>71</v>
      </c>
      <c r="I43">
        <v>14234</v>
      </c>
      <c r="J43" t="s">
        <v>17</v>
      </c>
      <c r="K43" t="s">
        <v>72</v>
      </c>
    </row>
    <row r="44" spans="1:11" ht="15">
      <c r="A44" t="s">
        <v>50</v>
      </c>
      <c r="B44" t="str">
        <f>"0590820"</f>
        <v>0590820</v>
      </c>
      <c r="C44" t="s">
        <v>193</v>
      </c>
      <c r="D44">
        <v>2106823818</v>
      </c>
      <c r="E44">
        <v>2106832658</v>
      </c>
      <c r="F44" t="s">
        <v>194</v>
      </c>
      <c r="G44" t="s">
        <v>87</v>
      </c>
      <c r="H44" t="s">
        <v>195</v>
      </c>
      <c r="I44">
        <v>15232</v>
      </c>
      <c r="J44" t="s">
        <v>17</v>
      </c>
      <c r="K44" t="s">
        <v>196</v>
      </c>
    </row>
    <row r="45" spans="1:11" ht="15">
      <c r="A45" t="s">
        <v>50</v>
      </c>
      <c r="B45" t="str">
        <f>"0551475"</f>
        <v>0551475</v>
      </c>
      <c r="C45" t="s">
        <v>226</v>
      </c>
      <c r="D45">
        <v>2106141231</v>
      </c>
      <c r="E45">
        <v>2106141231</v>
      </c>
      <c r="F45" t="s">
        <v>227</v>
      </c>
      <c r="G45" t="s">
        <v>27</v>
      </c>
      <c r="H45" t="s">
        <v>228</v>
      </c>
      <c r="I45">
        <v>15126</v>
      </c>
      <c r="J45" t="s">
        <v>17</v>
      </c>
      <c r="K45" t="s">
        <v>229</v>
      </c>
    </row>
    <row r="46" spans="1:11" ht="15">
      <c r="A46" t="s">
        <v>50</v>
      </c>
      <c r="B46" t="str">
        <f>"0590790"</f>
        <v>0590790</v>
      </c>
      <c r="C46" t="s">
        <v>575</v>
      </c>
      <c r="D46">
        <v>2102532336</v>
      </c>
      <c r="E46">
        <v>2102532336</v>
      </c>
      <c r="F46" t="s">
        <v>576</v>
      </c>
      <c r="G46" t="s">
        <v>40</v>
      </c>
      <c r="H46" t="s">
        <v>577</v>
      </c>
      <c r="I46">
        <v>14232</v>
      </c>
      <c r="J46" t="s">
        <v>17</v>
      </c>
      <c r="K46" t="s">
        <v>578</v>
      </c>
    </row>
    <row r="47" spans="1:11" ht="15">
      <c r="A47" t="s">
        <v>50</v>
      </c>
      <c r="B47" t="str">
        <f>"0551000"</f>
        <v>0551000</v>
      </c>
      <c r="C47" t="s">
        <v>587</v>
      </c>
      <c r="F47" t="s">
        <v>588</v>
      </c>
      <c r="G47" t="s">
        <v>87</v>
      </c>
      <c r="H47" t="s">
        <v>589</v>
      </c>
      <c r="I47">
        <v>15238</v>
      </c>
      <c r="J47" t="s">
        <v>17</v>
      </c>
      <c r="K47" t="s">
        <v>590</v>
      </c>
    </row>
    <row r="48" spans="1:11" ht="15">
      <c r="A48" t="s">
        <v>50</v>
      </c>
      <c r="B48" t="str">
        <f>"0551476"</f>
        <v>0551476</v>
      </c>
      <c r="C48" t="s">
        <v>201</v>
      </c>
      <c r="D48">
        <v>2106855227</v>
      </c>
      <c r="E48">
        <v>2106835419</v>
      </c>
      <c r="F48" t="s">
        <v>202</v>
      </c>
      <c r="G48" t="s">
        <v>27</v>
      </c>
      <c r="H48" t="s">
        <v>203</v>
      </c>
      <c r="I48">
        <v>15125</v>
      </c>
      <c r="J48" t="s">
        <v>17</v>
      </c>
      <c r="K48" t="s">
        <v>204</v>
      </c>
    </row>
    <row r="49" spans="1:12" ht="15">
      <c r="A49" t="s">
        <v>50</v>
      </c>
      <c r="B49" t="str">
        <f>"0551477"</f>
        <v>0551477</v>
      </c>
      <c r="C49" t="s">
        <v>64</v>
      </c>
      <c r="D49">
        <v>2106836136</v>
      </c>
      <c r="F49" t="s">
        <v>65</v>
      </c>
      <c r="G49" t="s">
        <v>19</v>
      </c>
      <c r="H49" t="s">
        <v>66</v>
      </c>
      <c r="I49">
        <v>15123</v>
      </c>
      <c r="J49" t="s">
        <v>17</v>
      </c>
      <c r="K49" t="s">
        <v>67</v>
      </c>
      <c r="L49" t="s">
        <v>68</v>
      </c>
    </row>
    <row r="50" spans="1:11" ht="15">
      <c r="A50" t="s">
        <v>50</v>
      </c>
      <c r="B50" t="str">
        <f>"0551715"</f>
        <v>0551715</v>
      </c>
      <c r="C50" t="s">
        <v>562</v>
      </c>
      <c r="D50">
        <v>2108073183</v>
      </c>
      <c r="E50">
        <v>2106208526</v>
      </c>
      <c r="F50" t="s">
        <v>563</v>
      </c>
      <c r="G50" t="s">
        <v>564</v>
      </c>
      <c r="H50" t="s">
        <v>565</v>
      </c>
      <c r="I50">
        <v>14671</v>
      </c>
      <c r="J50" t="s">
        <v>17</v>
      </c>
      <c r="K50" t="s">
        <v>566</v>
      </c>
    </row>
    <row r="51" spans="1:11" ht="15">
      <c r="A51" t="s">
        <v>50</v>
      </c>
      <c r="B51" t="str">
        <f>"0551486"</f>
        <v>0551486</v>
      </c>
      <c r="C51" t="s">
        <v>143</v>
      </c>
      <c r="D51">
        <v>2106132012</v>
      </c>
      <c r="E51">
        <v>2106137500</v>
      </c>
      <c r="F51" t="s">
        <v>144</v>
      </c>
      <c r="G51" t="s">
        <v>47</v>
      </c>
      <c r="H51" t="s">
        <v>145</v>
      </c>
      <c r="I51">
        <v>15239</v>
      </c>
      <c r="J51" t="s">
        <v>17</v>
      </c>
      <c r="K51" t="s">
        <v>146</v>
      </c>
    </row>
    <row r="52" spans="1:11" ht="15">
      <c r="A52" t="s">
        <v>50</v>
      </c>
      <c r="B52" t="str">
        <f>"0551717"</f>
        <v>0551717</v>
      </c>
      <c r="C52" t="s">
        <v>480</v>
      </c>
      <c r="D52">
        <v>2102824500</v>
      </c>
      <c r="E52">
        <v>2102824500</v>
      </c>
      <c r="F52" t="s">
        <v>481</v>
      </c>
      <c r="G52" t="s">
        <v>482</v>
      </c>
      <c r="H52" t="s">
        <v>483</v>
      </c>
      <c r="I52">
        <v>14123</v>
      </c>
      <c r="J52" t="s">
        <v>17</v>
      </c>
      <c r="K52" t="s">
        <v>484</v>
      </c>
    </row>
    <row r="53" spans="1:12" ht="15">
      <c r="A53" t="s">
        <v>50</v>
      </c>
      <c r="B53" t="str">
        <f>"0551466"</f>
        <v>0551466</v>
      </c>
      <c r="C53" t="s">
        <v>273</v>
      </c>
      <c r="D53">
        <v>2108047286</v>
      </c>
      <c r="E53">
        <v>2108031202</v>
      </c>
      <c r="F53" t="s">
        <v>274</v>
      </c>
      <c r="G53" t="s">
        <v>262</v>
      </c>
      <c r="H53" t="s">
        <v>275</v>
      </c>
      <c r="I53">
        <v>15127</v>
      </c>
      <c r="J53" t="s">
        <v>17</v>
      </c>
      <c r="K53" t="s">
        <v>276</v>
      </c>
      <c r="L53" t="s">
        <v>277</v>
      </c>
    </row>
    <row r="54" spans="1:11" ht="15">
      <c r="A54" t="s">
        <v>50</v>
      </c>
      <c r="B54" t="str">
        <f>"0551487"</f>
        <v>0551487</v>
      </c>
      <c r="C54" t="s">
        <v>247</v>
      </c>
      <c r="D54">
        <v>2108032906</v>
      </c>
      <c r="E54">
        <v>2108032906</v>
      </c>
      <c r="F54" t="s">
        <v>248</v>
      </c>
      <c r="G54" t="s">
        <v>15</v>
      </c>
      <c r="H54" t="s">
        <v>249</v>
      </c>
      <c r="I54">
        <v>15236</v>
      </c>
      <c r="J54" t="s">
        <v>17</v>
      </c>
      <c r="K54" t="s">
        <v>250</v>
      </c>
    </row>
    <row r="55" spans="1:11" ht="15">
      <c r="A55" t="s">
        <v>50</v>
      </c>
      <c r="B55" t="str">
        <f>"0551770"</f>
        <v>0551770</v>
      </c>
      <c r="C55" t="s">
        <v>110</v>
      </c>
      <c r="D55">
        <v>2106845868</v>
      </c>
      <c r="E55">
        <v>2106849831</v>
      </c>
      <c r="F55" t="s">
        <v>111</v>
      </c>
      <c r="G55" t="s">
        <v>112</v>
      </c>
      <c r="H55" t="s">
        <v>113</v>
      </c>
      <c r="I55">
        <v>15237</v>
      </c>
      <c r="J55" t="s">
        <v>17</v>
      </c>
      <c r="K55" t="s">
        <v>114</v>
      </c>
    </row>
    <row r="56" spans="1:11" ht="15">
      <c r="A56" t="s">
        <v>50</v>
      </c>
      <c r="B56" t="str">
        <f>"0551772"</f>
        <v>0551772</v>
      </c>
      <c r="C56" t="s">
        <v>553</v>
      </c>
      <c r="D56">
        <v>2106725450</v>
      </c>
      <c r="E56">
        <v>2106749531</v>
      </c>
      <c r="F56" t="s">
        <v>554</v>
      </c>
      <c r="G56" t="s">
        <v>236</v>
      </c>
      <c r="H56" t="s">
        <v>555</v>
      </c>
      <c r="I56">
        <v>15452</v>
      </c>
      <c r="J56" t="s">
        <v>17</v>
      </c>
      <c r="K56" t="s">
        <v>556</v>
      </c>
    </row>
    <row r="57" spans="1:11" ht="15">
      <c r="A57" t="s">
        <v>12</v>
      </c>
      <c r="B57" t="str">
        <f>"0501820"</f>
        <v>0501820</v>
      </c>
      <c r="C57" t="s">
        <v>314</v>
      </c>
      <c r="D57">
        <v>2106549970</v>
      </c>
      <c r="E57">
        <v>2106545429</v>
      </c>
      <c r="F57" t="s">
        <v>315</v>
      </c>
      <c r="G57" t="s">
        <v>135</v>
      </c>
      <c r="H57" t="s">
        <v>316</v>
      </c>
      <c r="I57">
        <v>15341</v>
      </c>
      <c r="J57" t="s">
        <v>17</v>
      </c>
      <c r="K57" t="s">
        <v>317</v>
      </c>
    </row>
    <row r="58" spans="1:11" ht="15">
      <c r="A58" t="s">
        <v>12</v>
      </c>
      <c r="B58" t="str">
        <f>"0501460"</f>
        <v>0501460</v>
      </c>
      <c r="C58" t="s">
        <v>355</v>
      </c>
      <c r="D58">
        <v>2106140923</v>
      </c>
      <c r="E58">
        <v>2108027858</v>
      </c>
      <c r="F58" t="s">
        <v>356</v>
      </c>
      <c r="G58" t="s">
        <v>19</v>
      </c>
      <c r="H58" t="s">
        <v>357</v>
      </c>
      <c r="I58">
        <v>15124</v>
      </c>
      <c r="J58" t="s">
        <v>17</v>
      </c>
      <c r="K58" t="s">
        <v>358</v>
      </c>
    </row>
    <row r="59" spans="1:11" ht="15">
      <c r="A59" t="s">
        <v>12</v>
      </c>
      <c r="B59" t="str">
        <f>"0501480"</f>
        <v>0501480</v>
      </c>
      <c r="C59" t="s">
        <v>269</v>
      </c>
      <c r="D59">
        <v>2108048107</v>
      </c>
      <c r="E59">
        <v>2108045794</v>
      </c>
      <c r="F59" t="s">
        <v>270</v>
      </c>
      <c r="G59" t="s">
        <v>126</v>
      </c>
      <c r="H59" t="s">
        <v>271</v>
      </c>
      <c r="I59">
        <v>15235</v>
      </c>
      <c r="J59" t="s">
        <v>17</v>
      </c>
      <c r="K59" t="s">
        <v>272</v>
      </c>
    </row>
    <row r="60" spans="1:11" ht="15">
      <c r="A60" t="s">
        <v>12</v>
      </c>
      <c r="B60" t="str">
        <f>"0501700"</f>
        <v>0501700</v>
      </c>
      <c r="C60" t="s">
        <v>426</v>
      </c>
      <c r="D60">
        <v>2102828922</v>
      </c>
      <c r="E60">
        <v>2102828922</v>
      </c>
      <c r="F60" t="s">
        <v>427</v>
      </c>
      <c r="G60" t="s">
        <v>53</v>
      </c>
      <c r="H60" t="s">
        <v>54</v>
      </c>
      <c r="I60">
        <v>14122</v>
      </c>
      <c r="J60" t="s">
        <v>17</v>
      </c>
      <c r="K60" t="s">
        <v>428</v>
      </c>
    </row>
    <row r="61" spans="1:12" ht="15">
      <c r="A61" t="s">
        <v>12</v>
      </c>
      <c r="B61" t="str">
        <f>"0501710"</f>
        <v>0501710</v>
      </c>
      <c r="C61" t="s">
        <v>31</v>
      </c>
      <c r="D61">
        <v>2108015590</v>
      </c>
      <c r="E61">
        <v>2108084085</v>
      </c>
      <c r="F61" t="s">
        <v>32</v>
      </c>
      <c r="G61" t="s">
        <v>33</v>
      </c>
      <c r="H61" t="s">
        <v>34</v>
      </c>
      <c r="I61">
        <v>14563</v>
      </c>
      <c r="J61" t="s">
        <v>17</v>
      </c>
      <c r="L61" t="s">
        <v>35</v>
      </c>
    </row>
    <row r="62" spans="1:11" ht="15">
      <c r="A62" t="s">
        <v>12</v>
      </c>
      <c r="B62" t="str">
        <f>"0501717"</f>
        <v>0501717</v>
      </c>
      <c r="C62" t="s">
        <v>497</v>
      </c>
      <c r="D62">
        <v>2102844529</v>
      </c>
      <c r="E62">
        <v>2102825700</v>
      </c>
      <c r="F62" t="s">
        <v>498</v>
      </c>
      <c r="G62" t="s">
        <v>499</v>
      </c>
      <c r="H62" t="s">
        <v>500</v>
      </c>
      <c r="I62">
        <v>14123</v>
      </c>
      <c r="J62" t="s">
        <v>17</v>
      </c>
      <c r="K62" t="s">
        <v>501</v>
      </c>
    </row>
    <row r="63" spans="1:11" ht="15">
      <c r="A63" t="s">
        <v>12</v>
      </c>
      <c r="B63" t="str">
        <f>"0501466"</f>
        <v>0501466</v>
      </c>
      <c r="C63" t="s">
        <v>310</v>
      </c>
      <c r="D63">
        <v>2108043321</v>
      </c>
      <c r="E63">
        <v>2108043858</v>
      </c>
      <c r="F63" t="s">
        <v>311</v>
      </c>
      <c r="G63" t="s">
        <v>259</v>
      </c>
      <c r="H63" t="s">
        <v>312</v>
      </c>
      <c r="I63">
        <v>15127</v>
      </c>
      <c r="J63" t="s">
        <v>17</v>
      </c>
      <c r="K63" t="s">
        <v>313</v>
      </c>
    </row>
    <row r="64" spans="1:11" ht="15">
      <c r="A64" t="s">
        <v>12</v>
      </c>
      <c r="B64" t="str">
        <f>"0501752"</f>
        <v>0501752</v>
      </c>
      <c r="C64" t="s">
        <v>289</v>
      </c>
      <c r="D64">
        <v>2102813330</v>
      </c>
      <c r="E64">
        <v>2102813330</v>
      </c>
      <c r="F64" t="s">
        <v>290</v>
      </c>
      <c r="G64" t="s">
        <v>291</v>
      </c>
      <c r="H64" t="s">
        <v>292</v>
      </c>
      <c r="I64">
        <v>14451</v>
      </c>
      <c r="J64" t="s">
        <v>17</v>
      </c>
      <c r="K64" t="s">
        <v>293</v>
      </c>
    </row>
    <row r="65" spans="1:11" ht="15">
      <c r="A65" t="s">
        <v>12</v>
      </c>
      <c r="B65" t="str">
        <f>"0501715"</f>
        <v>0501715</v>
      </c>
      <c r="C65" t="s">
        <v>386</v>
      </c>
      <c r="D65">
        <v>2108073237</v>
      </c>
      <c r="E65">
        <v>2106204345</v>
      </c>
      <c r="F65" t="s">
        <v>387</v>
      </c>
      <c r="G65" t="s">
        <v>388</v>
      </c>
      <c r="H65" t="s">
        <v>389</v>
      </c>
      <c r="I65">
        <v>14671</v>
      </c>
      <c r="J65" t="s">
        <v>17</v>
      </c>
      <c r="K65" t="s">
        <v>390</v>
      </c>
    </row>
    <row r="66" spans="1:11" ht="15">
      <c r="A66" t="s">
        <v>12</v>
      </c>
      <c r="B66" t="str">
        <f>"0501730"</f>
        <v>0501730</v>
      </c>
      <c r="C66" t="s">
        <v>435</v>
      </c>
      <c r="D66">
        <v>2102790154</v>
      </c>
      <c r="E66">
        <v>2102714812</v>
      </c>
      <c r="F66" t="s">
        <v>436</v>
      </c>
      <c r="G66" t="s">
        <v>40</v>
      </c>
      <c r="H66" t="s">
        <v>437</v>
      </c>
      <c r="I66">
        <v>14232</v>
      </c>
      <c r="J66" t="s">
        <v>17</v>
      </c>
      <c r="K66" t="s">
        <v>438</v>
      </c>
    </row>
    <row r="67" spans="1:12" ht="15">
      <c r="A67" t="s">
        <v>12</v>
      </c>
      <c r="B67" t="str">
        <f>"0501762"</f>
        <v>0501762</v>
      </c>
      <c r="C67" t="s">
        <v>429</v>
      </c>
      <c r="D67">
        <v>2106715918</v>
      </c>
      <c r="E67">
        <v>2106754334</v>
      </c>
      <c r="F67" t="s">
        <v>430</v>
      </c>
      <c r="G67" t="s">
        <v>431</v>
      </c>
      <c r="H67" t="s">
        <v>432</v>
      </c>
      <c r="I67">
        <v>15451</v>
      </c>
      <c r="J67" t="s">
        <v>17</v>
      </c>
      <c r="K67" t="s">
        <v>433</v>
      </c>
      <c r="L67" t="s">
        <v>434</v>
      </c>
    </row>
    <row r="68" spans="1:12" ht="15">
      <c r="A68" t="s">
        <v>12</v>
      </c>
      <c r="B68" t="str">
        <f>"0501970"</f>
        <v>0501970</v>
      </c>
      <c r="C68" t="s">
        <v>557</v>
      </c>
      <c r="D68">
        <v>2106540786</v>
      </c>
      <c r="E68">
        <v>2106532325</v>
      </c>
      <c r="F68" t="s">
        <v>558</v>
      </c>
      <c r="G68" t="s">
        <v>524</v>
      </c>
      <c r="H68" t="s">
        <v>559</v>
      </c>
      <c r="I68">
        <v>15669</v>
      </c>
      <c r="J68" t="s">
        <v>17</v>
      </c>
      <c r="K68" t="s">
        <v>560</v>
      </c>
      <c r="L68" t="s">
        <v>561</v>
      </c>
    </row>
    <row r="69" spans="1:12" ht="15">
      <c r="A69" t="s">
        <v>12</v>
      </c>
      <c r="B69" t="str">
        <f>"0501716"</f>
        <v>0501716</v>
      </c>
      <c r="C69" t="s">
        <v>408</v>
      </c>
      <c r="D69">
        <v>2108027231</v>
      </c>
      <c r="E69">
        <v>2106127448</v>
      </c>
      <c r="F69" t="s">
        <v>409</v>
      </c>
      <c r="G69" t="s">
        <v>161</v>
      </c>
      <c r="H69" t="s">
        <v>410</v>
      </c>
      <c r="I69">
        <v>15121</v>
      </c>
      <c r="J69" t="s">
        <v>17</v>
      </c>
      <c r="K69" t="s">
        <v>411</v>
      </c>
      <c r="L69" t="s">
        <v>412</v>
      </c>
    </row>
    <row r="70" spans="1:11" ht="15">
      <c r="A70" t="s">
        <v>12</v>
      </c>
      <c r="B70" t="str">
        <f>"0501570"</f>
        <v>0501570</v>
      </c>
      <c r="C70" t="s">
        <v>367</v>
      </c>
      <c r="D70">
        <v>2106813735</v>
      </c>
      <c r="E70">
        <v>2106847290</v>
      </c>
      <c r="F70" t="s">
        <v>368</v>
      </c>
      <c r="G70" t="s">
        <v>83</v>
      </c>
      <c r="H70" t="s">
        <v>369</v>
      </c>
      <c r="I70">
        <v>15234</v>
      </c>
      <c r="J70" t="s">
        <v>17</v>
      </c>
      <c r="K70" t="s">
        <v>370</v>
      </c>
    </row>
    <row r="71" spans="1:11" ht="15">
      <c r="A71" t="s">
        <v>12</v>
      </c>
      <c r="B71" t="str">
        <f>"0501760"</f>
        <v>0501760</v>
      </c>
      <c r="C71" t="s">
        <v>294</v>
      </c>
      <c r="D71">
        <v>2106537178</v>
      </c>
      <c r="E71">
        <v>2106517606</v>
      </c>
      <c r="F71" t="s">
        <v>295</v>
      </c>
      <c r="G71" t="s">
        <v>219</v>
      </c>
      <c r="H71" t="s">
        <v>296</v>
      </c>
      <c r="I71">
        <v>15561</v>
      </c>
      <c r="J71" t="s">
        <v>17</v>
      </c>
      <c r="K71" t="s">
        <v>297</v>
      </c>
    </row>
    <row r="72" spans="1:12" ht="15">
      <c r="A72" t="s">
        <v>12</v>
      </c>
      <c r="B72" t="str">
        <f>"0501821"</f>
        <v>0501821</v>
      </c>
      <c r="C72" t="s">
        <v>363</v>
      </c>
      <c r="D72">
        <v>2106080176</v>
      </c>
      <c r="E72">
        <v>2106016113</v>
      </c>
      <c r="F72" t="s">
        <v>364</v>
      </c>
      <c r="G72" t="s">
        <v>135</v>
      </c>
      <c r="H72" t="s">
        <v>365</v>
      </c>
      <c r="I72">
        <v>15341</v>
      </c>
      <c r="J72" t="s">
        <v>17</v>
      </c>
      <c r="L72" t="s">
        <v>366</v>
      </c>
    </row>
    <row r="73" spans="1:11" ht="15">
      <c r="A73" t="s">
        <v>12</v>
      </c>
      <c r="B73" t="str">
        <f>"0501470"</f>
        <v>0501470</v>
      </c>
      <c r="C73" t="s">
        <v>20</v>
      </c>
      <c r="D73">
        <v>2108027933</v>
      </c>
      <c r="E73">
        <v>2108027933</v>
      </c>
      <c r="F73" t="s">
        <v>21</v>
      </c>
      <c r="G73" t="s">
        <v>22</v>
      </c>
      <c r="H73" t="s">
        <v>23</v>
      </c>
      <c r="I73">
        <v>15125</v>
      </c>
      <c r="J73" t="s">
        <v>17</v>
      </c>
      <c r="K73" t="s">
        <v>24</v>
      </c>
    </row>
    <row r="74" spans="1:11" ht="15">
      <c r="A74" t="s">
        <v>12</v>
      </c>
      <c r="B74" t="str">
        <f>"0501481"</f>
        <v>0501481</v>
      </c>
      <c r="C74" t="s">
        <v>305</v>
      </c>
      <c r="D74">
        <v>2106132621</v>
      </c>
      <c r="E74">
        <v>2108042788</v>
      </c>
      <c r="F74" t="s">
        <v>306</v>
      </c>
      <c r="G74" t="s">
        <v>307</v>
      </c>
      <c r="H74" t="s">
        <v>308</v>
      </c>
      <c r="I74">
        <v>15235</v>
      </c>
      <c r="J74" t="s">
        <v>17</v>
      </c>
      <c r="K74" t="s">
        <v>309</v>
      </c>
    </row>
    <row r="75" spans="1:11" ht="15">
      <c r="A75" t="s">
        <v>12</v>
      </c>
      <c r="B75" t="str">
        <f>"0501711"</f>
        <v>0501711</v>
      </c>
      <c r="C75" t="s">
        <v>352</v>
      </c>
      <c r="D75">
        <v>2108019742</v>
      </c>
      <c r="E75">
        <v>2108081215</v>
      </c>
      <c r="F75" t="s">
        <v>353</v>
      </c>
      <c r="G75" t="s">
        <v>30</v>
      </c>
      <c r="H75" t="s">
        <v>211</v>
      </c>
      <c r="I75">
        <v>14561</v>
      </c>
      <c r="J75" t="s">
        <v>17</v>
      </c>
      <c r="K75" t="s">
        <v>354</v>
      </c>
    </row>
    <row r="76" spans="1:11" ht="15">
      <c r="A76" t="s">
        <v>12</v>
      </c>
      <c r="B76" t="str">
        <f>"0501467"</f>
        <v>0501467</v>
      </c>
      <c r="C76" t="s">
        <v>260</v>
      </c>
      <c r="D76">
        <v>2108044824</v>
      </c>
      <c r="E76">
        <v>2108044837</v>
      </c>
      <c r="F76" t="s">
        <v>261</v>
      </c>
      <c r="G76" t="s">
        <v>262</v>
      </c>
      <c r="H76" t="s">
        <v>263</v>
      </c>
      <c r="I76">
        <v>15127</v>
      </c>
      <c r="J76" t="s">
        <v>17</v>
      </c>
      <c r="K76" t="s">
        <v>264</v>
      </c>
    </row>
    <row r="77" spans="1:11" ht="15">
      <c r="A77" t="s">
        <v>12</v>
      </c>
      <c r="B77" t="str">
        <f>"0501753"</f>
        <v>0501753</v>
      </c>
      <c r="C77" t="s">
        <v>344</v>
      </c>
      <c r="D77">
        <v>2102833700</v>
      </c>
      <c r="E77">
        <v>2102829245</v>
      </c>
      <c r="F77" t="s">
        <v>345</v>
      </c>
      <c r="G77" t="s">
        <v>291</v>
      </c>
      <c r="H77" t="s">
        <v>346</v>
      </c>
      <c r="I77">
        <v>14451</v>
      </c>
      <c r="J77" t="s">
        <v>17</v>
      </c>
      <c r="K77" t="s">
        <v>347</v>
      </c>
    </row>
    <row r="78" spans="1:11" ht="15">
      <c r="A78" t="s">
        <v>12</v>
      </c>
      <c r="B78" t="str">
        <f>"0501740"</f>
        <v>0501740</v>
      </c>
      <c r="C78" t="s">
        <v>444</v>
      </c>
      <c r="D78">
        <v>2102799481</v>
      </c>
      <c r="E78">
        <v>2102712879</v>
      </c>
      <c r="F78" t="s">
        <v>445</v>
      </c>
      <c r="G78" t="s">
        <v>36</v>
      </c>
      <c r="H78" t="s">
        <v>446</v>
      </c>
      <c r="I78">
        <v>14231</v>
      </c>
      <c r="J78" t="s">
        <v>17</v>
      </c>
      <c r="K78" t="s">
        <v>447</v>
      </c>
    </row>
    <row r="79" spans="1:11" ht="15">
      <c r="A79" t="s">
        <v>12</v>
      </c>
      <c r="B79" t="str">
        <f>"0501764"</f>
        <v>0501764</v>
      </c>
      <c r="C79" t="s">
        <v>403</v>
      </c>
      <c r="D79">
        <v>2106724743</v>
      </c>
      <c r="E79">
        <v>2106740779</v>
      </c>
      <c r="F79" t="s">
        <v>404</v>
      </c>
      <c r="G79" t="s">
        <v>405</v>
      </c>
      <c r="H79" t="s">
        <v>406</v>
      </c>
      <c r="I79">
        <v>15451</v>
      </c>
      <c r="J79" t="s">
        <v>17</v>
      </c>
      <c r="K79" t="s">
        <v>407</v>
      </c>
    </row>
    <row r="80" spans="1:11" ht="15">
      <c r="A80" t="s">
        <v>12</v>
      </c>
      <c r="B80" t="str">
        <f>"0501714"</f>
        <v>0501714</v>
      </c>
      <c r="C80" t="s">
        <v>418</v>
      </c>
      <c r="D80">
        <v>2108064217</v>
      </c>
      <c r="F80" t="s">
        <v>419</v>
      </c>
      <c r="G80" t="s">
        <v>161</v>
      </c>
      <c r="H80" t="s">
        <v>420</v>
      </c>
      <c r="I80">
        <v>15121</v>
      </c>
      <c r="J80" t="s">
        <v>17</v>
      </c>
      <c r="K80" t="s">
        <v>421</v>
      </c>
    </row>
    <row r="81" spans="1:11" ht="15">
      <c r="A81" t="s">
        <v>12</v>
      </c>
      <c r="B81" t="str">
        <f>"0501580"</f>
        <v>0501580</v>
      </c>
      <c r="C81" t="s">
        <v>512</v>
      </c>
      <c r="D81">
        <v>2106822111</v>
      </c>
      <c r="E81">
        <v>2106822111</v>
      </c>
      <c r="F81" t="s">
        <v>513</v>
      </c>
      <c r="G81" t="s">
        <v>87</v>
      </c>
      <c r="H81" t="s">
        <v>514</v>
      </c>
      <c r="I81">
        <v>15234</v>
      </c>
      <c r="J81" t="s">
        <v>17</v>
      </c>
      <c r="K81" t="s">
        <v>515</v>
      </c>
    </row>
    <row r="82" spans="1:11" ht="15">
      <c r="A82" t="s">
        <v>12</v>
      </c>
      <c r="B82" t="str">
        <f>"0501767"</f>
        <v>0501767</v>
      </c>
      <c r="C82" t="s">
        <v>490</v>
      </c>
      <c r="D82">
        <v>2106527410</v>
      </c>
      <c r="E82">
        <v>2106542256</v>
      </c>
      <c r="F82" t="s">
        <v>491</v>
      </c>
      <c r="G82" t="s">
        <v>219</v>
      </c>
      <c r="H82" t="s">
        <v>220</v>
      </c>
      <c r="I82">
        <v>15562</v>
      </c>
      <c r="J82" t="s">
        <v>17</v>
      </c>
      <c r="K82" t="s">
        <v>492</v>
      </c>
    </row>
    <row r="83" spans="1:11" ht="15">
      <c r="A83" t="s">
        <v>12</v>
      </c>
      <c r="B83" t="str">
        <f>"0501471"</f>
        <v>0501471</v>
      </c>
      <c r="C83" t="s">
        <v>25</v>
      </c>
      <c r="D83">
        <v>2106127266</v>
      </c>
      <c r="F83" t="s">
        <v>26</v>
      </c>
      <c r="G83" t="s">
        <v>27</v>
      </c>
      <c r="H83" t="s">
        <v>28</v>
      </c>
      <c r="I83">
        <v>15122</v>
      </c>
      <c r="J83" t="s">
        <v>17</v>
      </c>
      <c r="K83" t="s">
        <v>29</v>
      </c>
    </row>
    <row r="84" spans="1:12" ht="15">
      <c r="A84" t="s">
        <v>12</v>
      </c>
      <c r="B84" t="str">
        <f>"0501826"</f>
        <v>0501826</v>
      </c>
      <c r="C84" t="s">
        <v>278</v>
      </c>
      <c r="D84">
        <v>2106081930</v>
      </c>
      <c r="E84">
        <v>2106084329</v>
      </c>
      <c r="F84" t="s">
        <v>279</v>
      </c>
      <c r="G84" t="s">
        <v>280</v>
      </c>
      <c r="H84" t="s">
        <v>281</v>
      </c>
      <c r="I84">
        <v>15343</v>
      </c>
      <c r="J84" t="s">
        <v>17</v>
      </c>
      <c r="K84" t="s">
        <v>282</v>
      </c>
      <c r="L84" t="s">
        <v>283</v>
      </c>
    </row>
    <row r="85" spans="1:11" ht="15">
      <c r="A85" t="s">
        <v>12</v>
      </c>
      <c r="B85" t="str">
        <f>"0501482"</f>
        <v>0501482</v>
      </c>
      <c r="C85" t="s">
        <v>328</v>
      </c>
      <c r="D85">
        <v>2108103398</v>
      </c>
      <c r="E85">
        <v>2108104819</v>
      </c>
      <c r="F85" t="s">
        <v>329</v>
      </c>
      <c r="G85" t="s">
        <v>126</v>
      </c>
      <c r="H85" t="s">
        <v>330</v>
      </c>
      <c r="I85">
        <v>15235</v>
      </c>
      <c r="J85" t="s">
        <v>17</v>
      </c>
      <c r="K85" t="s">
        <v>331</v>
      </c>
    </row>
    <row r="86" spans="1:11" ht="15">
      <c r="A86" t="s">
        <v>12</v>
      </c>
      <c r="B86" t="str">
        <f>"0501713"</f>
        <v>0501713</v>
      </c>
      <c r="C86" t="s">
        <v>493</v>
      </c>
      <c r="D86">
        <v>2108078779</v>
      </c>
      <c r="E86">
        <v>2108078779</v>
      </c>
      <c r="F86" t="s">
        <v>494</v>
      </c>
      <c r="G86" t="s">
        <v>33</v>
      </c>
      <c r="H86" t="s">
        <v>495</v>
      </c>
      <c r="I86">
        <v>14564</v>
      </c>
      <c r="J86" t="s">
        <v>17</v>
      </c>
      <c r="K86" t="s">
        <v>496</v>
      </c>
    </row>
    <row r="87" spans="1:11" ht="15">
      <c r="A87" t="s">
        <v>12</v>
      </c>
      <c r="B87" t="str">
        <f>"0501757"</f>
        <v>0501757</v>
      </c>
      <c r="C87" t="s">
        <v>455</v>
      </c>
      <c r="D87">
        <v>2102527132</v>
      </c>
      <c r="E87">
        <v>2102527132</v>
      </c>
      <c r="F87" t="s">
        <v>456</v>
      </c>
      <c r="G87" t="s">
        <v>36</v>
      </c>
      <c r="H87" t="s">
        <v>457</v>
      </c>
      <c r="I87">
        <v>14232</v>
      </c>
      <c r="J87" t="s">
        <v>17</v>
      </c>
      <c r="K87" t="s">
        <v>458</v>
      </c>
    </row>
    <row r="88" spans="1:12" ht="15">
      <c r="A88" t="s">
        <v>12</v>
      </c>
      <c r="B88" t="str">
        <f>"0501587"</f>
        <v>0501587</v>
      </c>
      <c r="C88" t="s">
        <v>323</v>
      </c>
      <c r="D88">
        <v>2106856680</v>
      </c>
      <c r="E88">
        <v>2106856680</v>
      </c>
      <c r="F88" t="s">
        <v>324</v>
      </c>
      <c r="G88" t="s">
        <v>87</v>
      </c>
      <c r="H88" t="s">
        <v>325</v>
      </c>
      <c r="I88">
        <v>15233</v>
      </c>
      <c r="J88" t="s">
        <v>17</v>
      </c>
      <c r="K88" t="s">
        <v>326</v>
      </c>
      <c r="L88" t="s">
        <v>327</v>
      </c>
    </row>
    <row r="89" spans="1:11" ht="15">
      <c r="A89" t="s">
        <v>12</v>
      </c>
      <c r="B89" t="str">
        <f>"0501827"</f>
        <v>0501827</v>
      </c>
      <c r="C89" t="s">
        <v>529</v>
      </c>
      <c r="D89">
        <v>2106002928</v>
      </c>
      <c r="F89" t="s">
        <v>530</v>
      </c>
      <c r="G89" t="s">
        <v>135</v>
      </c>
      <c r="H89" t="s">
        <v>531</v>
      </c>
      <c r="I89">
        <v>15343</v>
      </c>
      <c r="J89" t="s">
        <v>17</v>
      </c>
      <c r="K89" t="s">
        <v>532</v>
      </c>
    </row>
    <row r="90" spans="1:11" ht="15">
      <c r="A90" t="s">
        <v>12</v>
      </c>
      <c r="B90" t="str">
        <f>"0501472"</f>
        <v>0501472</v>
      </c>
      <c r="C90" t="s">
        <v>439</v>
      </c>
      <c r="D90">
        <v>2106105139</v>
      </c>
      <c r="E90">
        <v>2106195566</v>
      </c>
      <c r="F90" t="s">
        <v>440</v>
      </c>
      <c r="G90" t="s">
        <v>19</v>
      </c>
      <c r="H90" t="s">
        <v>441</v>
      </c>
      <c r="I90">
        <v>15125</v>
      </c>
      <c r="J90" t="s">
        <v>17</v>
      </c>
      <c r="K90" t="s">
        <v>442</v>
      </c>
    </row>
    <row r="91" spans="1:11" ht="15">
      <c r="A91" t="s">
        <v>12</v>
      </c>
      <c r="B91" t="str">
        <f>"0501707"</f>
        <v>0501707</v>
      </c>
      <c r="C91" t="s">
        <v>374</v>
      </c>
      <c r="D91">
        <v>2102795971</v>
      </c>
      <c r="E91">
        <v>2102772182</v>
      </c>
      <c r="F91" t="s">
        <v>375</v>
      </c>
      <c r="G91" t="s">
        <v>53</v>
      </c>
      <c r="H91" t="s">
        <v>376</v>
      </c>
      <c r="I91">
        <v>14121</v>
      </c>
      <c r="J91" t="s">
        <v>17</v>
      </c>
      <c r="K91" t="s">
        <v>377</v>
      </c>
    </row>
    <row r="92" spans="1:11" ht="15">
      <c r="A92" t="s">
        <v>12</v>
      </c>
      <c r="B92" t="str">
        <f>"0501751"</f>
        <v>0501751</v>
      </c>
      <c r="C92" t="s">
        <v>318</v>
      </c>
      <c r="D92">
        <v>2102856984</v>
      </c>
      <c r="E92">
        <v>2102856985</v>
      </c>
      <c r="F92" t="s">
        <v>319</v>
      </c>
      <c r="G92" t="s">
        <v>320</v>
      </c>
      <c r="H92" t="s">
        <v>321</v>
      </c>
      <c r="I92">
        <v>14452</v>
      </c>
      <c r="J92" t="s">
        <v>17</v>
      </c>
      <c r="K92" t="s">
        <v>322</v>
      </c>
    </row>
    <row r="93" spans="1:11" ht="15">
      <c r="A93" t="s">
        <v>12</v>
      </c>
      <c r="B93" t="str">
        <f>"0501758"</f>
        <v>0501758</v>
      </c>
      <c r="C93" t="s">
        <v>284</v>
      </c>
      <c r="D93">
        <v>2102790695</v>
      </c>
      <c r="E93">
        <v>2102790695</v>
      </c>
      <c r="F93" t="s">
        <v>285</v>
      </c>
      <c r="G93" t="s">
        <v>286</v>
      </c>
      <c r="H93" t="s">
        <v>287</v>
      </c>
      <c r="I93">
        <v>14233</v>
      </c>
      <c r="J93" t="s">
        <v>17</v>
      </c>
      <c r="K93" t="s">
        <v>288</v>
      </c>
    </row>
    <row r="94" spans="1:11" ht="15">
      <c r="A94" t="s">
        <v>12</v>
      </c>
      <c r="B94" t="str">
        <f>"0501588"</f>
        <v>0501588</v>
      </c>
      <c r="C94" t="s">
        <v>348</v>
      </c>
      <c r="D94">
        <v>2106832626</v>
      </c>
      <c r="E94">
        <v>2106832626</v>
      </c>
      <c r="F94" t="s">
        <v>349</v>
      </c>
      <c r="G94" t="s">
        <v>83</v>
      </c>
      <c r="H94" t="s">
        <v>350</v>
      </c>
      <c r="I94">
        <v>15234</v>
      </c>
      <c r="J94" t="s">
        <v>17</v>
      </c>
      <c r="K94" t="s">
        <v>351</v>
      </c>
    </row>
    <row r="95" spans="1:11" ht="15">
      <c r="A95" t="s">
        <v>12</v>
      </c>
      <c r="B95" t="str">
        <f>"0501828"</f>
        <v>0501828</v>
      </c>
      <c r="C95" t="s">
        <v>382</v>
      </c>
      <c r="D95">
        <v>2106528894</v>
      </c>
      <c r="E95">
        <v>2106528894</v>
      </c>
      <c r="F95" t="s">
        <v>383</v>
      </c>
      <c r="G95" t="s">
        <v>135</v>
      </c>
      <c r="H95" t="s">
        <v>384</v>
      </c>
      <c r="I95">
        <v>15341</v>
      </c>
      <c r="J95" t="s">
        <v>17</v>
      </c>
      <c r="K95" t="s">
        <v>385</v>
      </c>
    </row>
    <row r="96" spans="1:12" ht="15">
      <c r="A96" t="s">
        <v>12</v>
      </c>
      <c r="B96" t="str">
        <f>"0501473"</f>
        <v>0501473</v>
      </c>
      <c r="C96" t="s">
        <v>448</v>
      </c>
      <c r="D96">
        <v>2108050374</v>
      </c>
      <c r="E96">
        <v>2108050693</v>
      </c>
      <c r="F96" t="s">
        <v>449</v>
      </c>
      <c r="G96" t="s">
        <v>19</v>
      </c>
      <c r="H96" t="s">
        <v>228</v>
      </c>
      <c r="I96">
        <v>15126</v>
      </c>
      <c r="J96" t="s">
        <v>17</v>
      </c>
      <c r="L96" t="s">
        <v>450</v>
      </c>
    </row>
    <row r="97" spans="1:12" ht="15">
      <c r="A97" t="s">
        <v>12</v>
      </c>
      <c r="B97" t="str">
        <f>"0501708"</f>
        <v>0501708</v>
      </c>
      <c r="C97" t="s">
        <v>73</v>
      </c>
      <c r="D97">
        <v>2102825545</v>
      </c>
      <c r="E97">
        <v>2102825545</v>
      </c>
      <c r="F97" t="s">
        <v>74</v>
      </c>
      <c r="G97" t="s">
        <v>75</v>
      </c>
      <c r="H97" t="s">
        <v>76</v>
      </c>
      <c r="I97">
        <v>14122</v>
      </c>
      <c r="J97" t="s">
        <v>17</v>
      </c>
      <c r="L97" t="s">
        <v>77</v>
      </c>
    </row>
    <row r="98" spans="1:11" ht="15">
      <c r="A98" t="s">
        <v>12</v>
      </c>
      <c r="B98" t="str">
        <f>"0501759"</f>
        <v>0501759</v>
      </c>
      <c r="C98" t="s">
        <v>422</v>
      </c>
      <c r="D98">
        <v>2102773800</v>
      </c>
      <c r="E98">
        <v>2102711060</v>
      </c>
      <c r="F98" t="s">
        <v>423</v>
      </c>
      <c r="G98" t="s">
        <v>40</v>
      </c>
      <c r="H98" t="s">
        <v>424</v>
      </c>
      <c r="I98">
        <v>14231</v>
      </c>
      <c r="J98" t="s">
        <v>17</v>
      </c>
      <c r="K98" t="s">
        <v>425</v>
      </c>
    </row>
    <row r="99" spans="1:11" ht="15">
      <c r="A99" t="s">
        <v>12</v>
      </c>
      <c r="B99" t="str">
        <f>"0501589"</f>
        <v>0501589</v>
      </c>
      <c r="C99" t="s">
        <v>336</v>
      </c>
      <c r="D99">
        <v>2106755866</v>
      </c>
      <c r="E99">
        <v>2106721351</v>
      </c>
      <c r="F99" t="s">
        <v>337</v>
      </c>
      <c r="G99" t="s">
        <v>87</v>
      </c>
      <c r="H99" t="s">
        <v>338</v>
      </c>
      <c r="I99">
        <v>15231</v>
      </c>
      <c r="J99" t="s">
        <v>17</v>
      </c>
      <c r="K99" t="s">
        <v>339</v>
      </c>
    </row>
    <row r="100" spans="1:11" ht="15">
      <c r="A100" t="s">
        <v>12</v>
      </c>
      <c r="B100" t="str">
        <f>"0501474"</f>
        <v>0501474</v>
      </c>
      <c r="C100" t="s">
        <v>391</v>
      </c>
      <c r="D100">
        <v>2106105554</v>
      </c>
      <c r="E100">
        <v>2106105554</v>
      </c>
      <c r="F100" t="s">
        <v>392</v>
      </c>
      <c r="G100" t="s">
        <v>19</v>
      </c>
      <c r="H100" t="s">
        <v>257</v>
      </c>
      <c r="I100">
        <v>15124</v>
      </c>
      <c r="J100" t="s">
        <v>17</v>
      </c>
      <c r="K100" t="s">
        <v>393</v>
      </c>
    </row>
    <row r="101" spans="1:12" ht="15">
      <c r="A101" t="s">
        <v>12</v>
      </c>
      <c r="B101" t="str">
        <f>"0501709"</f>
        <v>0501709</v>
      </c>
      <c r="C101" t="s">
        <v>78</v>
      </c>
      <c r="D101">
        <v>2102829380</v>
      </c>
      <c r="E101">
        <v>2102826244</v>
      </c>
      <c r="F101" t="s">
        <v>79</v>
      </c>
      <c r="G101" t="s">
        <v>53</v>
      </c>
      <c r="H101" t="s">
        <v>80</v>
      </c>
      <c r="I101">
        <v>14122</v>
      </c>
      <c r="J101" t="s">
        <v>17</v>
      </c>
      <c r="K101" t="s">
        <v>81</v>
      </c>
      <c r="L101" t="s">
        <v>82</v>
      </c>
    </row>
    <row r="102" spans="1:11" ht="15">
      <c r="A102" t="s">
        <v>12</v>
      </c>
      <c r="B102" t="str">
        <f>"0501755"</f>
        <v>0501755</v>
      </c>
      <c r="C102" t="s">
        <v>371</v>
      </c>
      <c r="D102">
        <v>2102795827</v>
      </c>
      <c r="E102">
        <v>2102795827</v>
      </c>
      <c r="F102" t="s">
        <v>372</v>
      </c>
      <c r="G102" t="s">
        <v>36</v>
      </c>
      <c r="H102" t="s">
        <v>58</v>
      </c>
      <c r="I102">
        <v>14235</v>
      </c>
      <c r="J102" t="s">
        <v>17</v>
      </c>
      <c r="K102" t="s">
        <v>373</v>
      </c>
    </row>
    <row r="103" spans="1:11" ht="15">
      <c r="A103" t="s">
        <v>12</v>
      </c>
      <c r="B103" t="str">
        <f>"0501581"</f>
        <v>0501581</v>
      </c>
      <c r="C103" t="s">
        <v>265</v>
      </c>
      <c r="D103">
        <v>2106856682</v>
      </c>
      <c r="E103">
        <v>2106856682</v>
      </c>
      <c r="F103" t="s">
        <v>266</v>
      </c>
      <c r="G103" t="s">
        <v>87</v>
      </c>
      <c r="H103" t="s">
        <v>267</v>
      </c>
      <c r="I103">
        <v>15233</v>
      </c>
      <c r="J103" t="s">
        <v>17</v>
      </c>
      <c r="K103" t="s">
        <v>268</v>
      </c>
    </row>
    <row r="104" spans="1:11" ht="15">
      <c r="A104" t="s">
        <v>12</v>
      </c>
      <c r="B104" t="str">
        <f>"0501475"</f>
        <v>0501475</v>
      </c>
      <c r="C104" t="s">
        <v>533</v>
      </c>
      <c r="D104">
        <v>2106842288</v>
      </c>
      <c r="E104">
        <v>2106842213</v>
      </c>
      <c r="F104" t="s">
        <v>534</v>
      </c>
      <c r="G104" t="s">
        <v>27</v>
      </c>
      <c r="H104" t="s">
        <v>535</v>
      </c>
      <c r="I104">
        <v>15125</v>
      </c>
      <c r="J104" t="s">
        <v>17</v>
      </c>
      <c r="K104" t="s">
        <v>536</v>
      </c>
    </row>
    <row r="105" spans="1:12" ht="15">
      <c r="A105" t="s">
        <v>12</v>
      </c>
      <c r="B105" t="str">
        <f>"0501756"</f>
        <v>0501756</v>
      </c>
      <c r="C105" t="s">
        <v>451</v>
      </c>
      <c r="D105">
        <v>2102758769</v>
      </c>
      <c r="E105">
        <v>2102772331</v>
      </c>
      <c r="F105" t="s">
        <v>452</v>
      </c>
      <c r="G105" t="s">
        <v>40</v>
      </c>
      <c r="H105" t="s">
        <v>453</v>
      </c>
      <c r="I105">
        <v>14234</v>
      </c>
      <c r="J105" t="s">
        <v>17</v>
      </c>
      <c r="L105" t="s">
        <v>454</v>
      </c>
    </row>
    <row r="106" spans="1:12" ht="15">
      <c r="A106" t="s">
        <v>12</v>
      </c>
      <c r="B106" t="str">
        <f>"0501582"</f>
        <v>0501582</v>
      </c>
      <c r="C106" t="s">
        <v>399</v>
      </c>
      <c r="D106">
        <v>2106840055</v>
      </c>
      <c r="E106">
        <v>2106840055</v>
      </c>
      <c r="F106" t="s">
        <v>400</v>
      </c>
      <c r="G106" t="s">
        <v>87</v>
      </c>
      <c r="H106" t="s">
        <v>401</v>
      </c>
      <c r="I106">
        <v>15231</v>
      </c>
      <c r="J106" t="s">
        <v>17</v>
      </c>
      <c r="L106" t="s">
        <v>402</v>
      </c>
    </row>
    <row r="107" spans="1:11" ht="15">
      <c r="A107" t="s">
        <v>12</v>
      </c>
      <c r="B107" t="str">
        <f>"0501585"</f>
        <v>0501585</v>
      </c>
      <c r="C107" t="s">
        <v>567</v>
      </c>
      <c r="D107">
        <v>2106006614</v>
      </c>
      <c r="E107">
        <v>2106006651</v>
      </c>
      <c r="F107" t="s">
        <v>568</v>
      </c>
      <c r="G107" t="s">
        <v>87</v>
      </c>
      <c r="H107" t="s">
        <v>569</v>
      </c>
      <c r="I107">
        <v>15238</v>
      </c>
      <c r="J107" t="s">
        <v>17</v>
      </c>
      <c r="K107" t="s">
        <v>570</v>
      </c>
    </row>
    <row r="108" spans="1:12" ht="15">
      <c r="A108" t="s">
        <v>12</v>
      </c>
      <c r="B108" t="str">
        <f>"0501476"</f>
        <v>0501476</v>
      </c>
      <c r="C108" t="s">
        <v>301</v>
      </c>
      <c r="D108">
        <v>2106841367</v>
      </c>
      <c r="E108">
        <v>2106836121</v>
      </c>
      <c r="F108" t="s">
        <v>302</v>
      </c>
      <c r="G108" t="s">
        <v>303</v>
      </c>
      <c r="H108" t="s">
        <v>66</v>
      </c>
      <c r="I108">
        <v>15123</v>
      </c>
      <c r="J108" t="s">
        <v>17</v>
      </c>
      <c r="L108" t="s">
        <v>304</v>
      </c>
    </row>
    <row r="109" spans="1:12" ht="15">
      <c r="A109" t="s">
        <v>12</v>
      </c>
      <c r="B109" t="str">
        <f>"0501754"</f>
        <v>0501754</v>
      </c>
      <c r="C109" t="s">
        <v>394</v>
      </c>
      <c r="D109">
        <v>2102832247</v>
      </c>
      <c r="E109">
        <v>2102848717</v>
      </c>
      <c r="F109" t="s">
        <v>395</v>
      </c>
      <c r="G109" t="s">
        <v>396</v>
      </c>
      <c r="H109" t="s">
        <v>397</v>
      </c>
      <c r="I109">
        <v>14451</v>
      </c>
      <c r="J109" t="s">
        <v>17</v>
      </c>
      <c r="L109" t="s">
        <v>398</v>
      </c>
    </row>
    <row r="110" spans="1:11" ht="15">
      <c r="A110" t="s">
        <v>12</v>
      </c>
      <c r="B110" t="str">
        <f>"0501486"</f>
        <v>0501486</v>
      </c>
      <c r="C110" t="s">
        <v>45</v>
      </c>
      <c r="D110">
        <v>2108043890</v>
      </c>
      <c r="E110">
        <v>2106138130</v>
      </c>
      <c r="F110" t="s">
        <v>46</v>
      </c>
      <c r="G110" t="s">
        <v>47</v>
      </c>
      <c r="H110" t="s">
        <v>48</v>
      </c>
      <c r="I110">
        <v>15239</v>
      </c>
      <c r="J110" t="s">
        <v>17</v>
      </c>
      <c r="K110" t="s">
        <v>49</v>
      </c>
    </row>
    <row r="111" spans="1:11" ht="15">
      <c r="A111" t="s">
        <v>12</v>
      </c>
      <c r="B111" t="str">
        <f>"0501487"</f>
        <v>0501487</v>
      </c>
      <c r="C111" t="s">
        <v>13</v>
      </c>
      <c r="D111">
        <v>2108031524</v>
      </c>
      <c r="E111">
        <v>2108031524</v>
      </c>
      <c r="F111" t="s">
        <v>14</v>
      </c>
      <c r="G111" t="s">
        <v>15</v>
      </c>
      <c r="H111" t="s">
        <v>16</v>
      </c>
      <c r="I111">
        <v>15236</v>
      </c>
      <c r="J111" t="s">
        <v>17</v>
      </c>
      <c r="K111" t="s">
        <v>18</v>
      </c>
    </row>
    <row r="112" spans="1:11" ht="15">
      <c r="A112" t="s">
        <v>12</v>
      </c>
      <c r="B112" t="str">
        <f>"0501770"</f>
        <v>0501770</v>
      </c>
      <c r="C112" t="s">
        <v>340</v>
      </c>
      <c r="D112">
        <v>2106815963</v>
      </c>
      <c r="E112">
        <v>2106815963</v>
      </c>
      <c r="F112" t="s">
        <v>341</v>
      </c>
      <c r="G112" t="s">
        <v>112</v>
      </c>
      <c r="H112" t="s">
        <v>342</v>
      </c>
      <c r="I112">
        <v>15237</v>
      </c>
      <c r="J112" t="s">
        <v>17</v>
      </c>
      <c r="K112" t="s">
        <v>343</v>
      </c>
    </row>
    <row r="113" spans="1:11" ht="15">
      <c r="A113" t="s">
        <v>12</v>
      </c>
      <c r="B113" t="str">
        <f>"0501772"</f>
        <v>0501772</v>
      </c>
      <c r="C113" t="s">
        <v>332</v>
      </c>
      <c r="D113">
        <v>2106724464</v>
      </c>
      <c r="E113">
        <v>2106724106</v>
      </c>
      <c r="F113" t="s">
        <v>333</v>
      </c>
      <c r="G113" t="s">
        <v>236</v>
      </c>
      <c r="H113" t="s">
        <v>334</v>
      </c>
      <c r="I113">
        <v>15452</v>
      </c>
      <c r="J113" t="s">
        <v>17</v>
      </c>
      <c r="K113" t="s">
        <v>335</v>
      </c>
    </row>
    <row r="114" spans="1:12" ht="15">
      <c r="A114" t="s">
        <v>97</v>
      </c>
      <c r="B114" t="str">
        <f>"0540202"</f>
        <v>0540202</v>
      </c>
      <c r="C114" t="s">
        <v>502</v>
      </c>
      <c r="D114">
        <v>2106523968</v>
      </c>
      <c r="E114">
        <v>2106540439</v>
      </c>
      <c r="F114" t="s">
        <v>503</v>
      </c>
      <c r="G114" t="s">
        <v>504</v>
      </c>
      <c r="H114" t="s">
        <v>505</v>
      </c>
      <c r="I114">
        <v>15341</v>
      </c>
      <c r="J114" t="s">
        <v>17</v>
      </c>
      <c r="K114" t="s">
        <v>506</v>
      </c>
      <c r="L114" t="s">
        <v>507</v>
      </c>
    </row>
    <row r="115" spans="1:11" ht="15">
      <c r="A115" t="s">
        <v>97</v>
      </c>
      <c r="B115" t="str">
        <f>"0540780"</f>
        <v>0540780</v>
      </c>
      <c r="C115" t="s">
        <v>177</v>
      </c>
      <c r="D115">
        <v>2102821050</v>
      </c>
      <c r="E115">
        <v>2102821050</v>
      </c>
      <c r="F115" t="s">
        <v>178</v>
      </c>
      <c r="G115" t="s">
        <v>179</v>
      </c>
      <c r="H115" t="s">
        <v>180</v>
      </c>
      <c r="I115">
        <v>15123</v>
      </c>
      <c r="J115" t="s">
        <v>17</v>
      </c>
      <c r="K115" t="s">
        <v>181</v>
      </c>
    </row>
    <row r="116" spans="1:11" ht="15">
      <c r="A116" t="s">
        <v>97</v>
      </c>
      <c r="B116" t="str">
        <f>"0540790"</f>
        <v>0540790</v>
      </c>
      <c r="C116" t="s">
        <v>571</v>
      </c>
      <c r="D116">
        <v>2102779984</v>
      </c>
      <c r="E116">
        <v>2102779984</v>
      </c>
      <c r="F116" t="s">
        <v>572</v>
      </c>
      <c r="G116" t="s">
        <v>40</v>
      </c>
      <c r="H116" t="s">
        <v>573</v>
      </c>
      <c r="I116">
        <v>14231</v>
      </c>
      <c r="J116" t="s">
        <v>17</v>
      </c>
      <c r="K116" t="s">
        <v>574</v>
      </c>
    </row>
    <row r="117" spans="1:11" ht="15">
      <c r="A117" t="s">
        <v>97</v>
      </c>
      <c r="B117" t="str">
        <f>"0540820"</f>
        <v>0540820</v>
      </c>
      <c r="C117" t="s">
        <v>133</v>
      </c>
      <c r="D117">
        <v>2106897641</v>
      </c>
      <c r="E117">
        <v>2106857771</v>
      </c>
      <c r="F117" t="s">
        <v>134</v>
      </c>
      <c r="G117" t="s">
        <v>135</v>
      </c>
      <c r="H117" t="s">
        <v>136</v>
      </c>
      <c r="I117">
        <v>15341</v>
      </c>
      <c r="J117" t="s">
        <v>17</v>
      </c>
      <c r="K117" t="s">
        <v>137</v>
      </c>
    </row>
    <row r="118" spans="1:11" ht="15">
      <c r="A118" t="s">
        <v>97</v>
      </c>
      <c r="B118" t="str">
        <f>"0540771"</f>
        <v>0540771</v>
      </c>
      <c r="C118" t="s">
        <v>105</v>
      </c>
      <c r="D118">
        <v>2102826167</v>
      </c>
      <c r="E118">
        <v>2169001101</v>
      </c>
      <c r="F118" t="s">
        <v>106</v>
      </c>
      <c r="G118" t="s">
        <v>22</v>
      </c>
      <c r="H118" t="s">
        <v>107</v>
      </c>
      <c r="I118">
        <v>15123</v>
      </c>
      <c r="J118" t="s">
        <v>17</v>
      </c>
      <c r="K118" t="s">
        <v>108</v>
      </c>
    </row>
    <row r="119" spans="1:11" ht="15">
      <c r="A119" t="s">
        <v>97</v>
      </c>
      <c r="B119" t="str">
        <f>"0540821"</f>
        <v>0540821</v>
      </c>
      <c r="C119" t="s">
        <v>251</v>
      </c>
      <c r="D119">
        <v>2106830333</v>
      </c>
      <c r="E119">
        <v>2106858069</v>
      </c>
      <c r="F119" t="s">
        <v>252</v>
      </c>
      <c r="G119" t="s">
        <v>87</v>
      </c>
      <c r="H119" t="s">
        <v>253</v>
      </c>
      <c r="I119">
        <v>15232</v>
      </c>
      <c r="J119" t="s">
        <v>17</v>
      </c>
      <c r="K119" t="s">
        <v>254</v>
      </c>
    </row>
    <row r="120" spans="1:11" ht="15">
      <c r="A120" t="s">
        <v>97</v>
      </c>
      <c r="B120" t="str">
        <f>"0540201"</f>
        <v>0540201</v>
      </c>
      <c r="C120" t="s">
        <v>102</v>
      </c>
      <c r="D120">
        <v>2106827182</v>
      </c>
      <c r="E120">
        <v>2106832674</v>
      </c>
      <c r="F120" t="s">
        <v>103</v>
      </c>
      <c r="G120" t="s">
        <v>87</v>
      </c>
      <c r="H120" t="s">
        <v>88</v>
      </c>
      <c r="I120">
        <v>15233</v>
      </c>
      <c r="J120" t="s">
        <v>17</v>
      </c>
      <c r="K120" t="s">
        <v>104</v>
      </c>
    </row>
    <row r="121" spans="1:12" ht="15">
      <c r="A121" t="s">
        <v>97</v>
      </c>
      <c r="B121" t="str">
        <f>"0552001"</f>
        <v>0552001</v>
      </c>
      <c r="C121" t="s">
        <v>579</v>
      </c>
      <c r="D121">
        <v>2102820313</v>
      </c>
      <c r="E121">
        <v>2102820313</v>
      </c>
      <c r="F121" t="s">
        <v>580</v>
      </c>
      <c r="G121" t="s">
        <v>581</v>
      </c>
      <c r="H121" t="s">
        <v>109</v>
      </c>
      <c r="I121">
        <v>15123</v>
      </c>
      <c r="J121" t="s">
        <v>17</v>
      </c>
      <c r="K121" t="s">
        <v>582</v>
      </c>
      <c r="L121" t="s">
        <v>583</v>
      </c>
    </row>
    <row r="122" spans="1:11" ht="15">
      <c r="A122" t="s">
        <v>97</v>
      </c>
      <c r="B122" t="str">
        <f>"0540770"</f>
        <v>0540770</v>
      </c>
      <c r="C122" t="s">
        <v>98</v>
      </c>
      <c r="D122">
        <v>2108019007</v>
      </c>
      <c r="E122">
        <v>2167002122</v>
      </c>
      <c r="F122" t="s">
        <v>99</v>
      </c>
      <c r="G122" t="s">
        <v>27</v>
      </c>
      <c r="H122" t="s">
        <v>100</v>
      </c>
      <c r="I122">
        <v>14562</v>
      </c>
      <c r="J122" t="s">
        <v>17</v>
      </c>
      <c r="K122" t="s">
        <v>101</v>
      </c>
    </row>
    <row r="123" spans="1:11" ht="15">
      <c r="A123" t="s">
        <v>91</v>
      </c>
      <c r="B123" t="str">
        <f>"0551718"</f>
        <v>0551718</v>
      </c>
      <c r="C123" t="s">
        <v>92</v>
      </c>
      <c r="D123">
        <v>2106012922</v>
      </c>
      <c r="E123">
        <v>2106012922</v>
      </c>
      <c r="F123" t="s">
        <v>93</v>
      </c>
      <c r="G123" t="s">
        <v>94</v>
      </c>
      <c r="H123" t="s">
        <v>95</v>
      </c>
      <c r="I123">
        <v>15343</v>
      </c>
      <c r="J123" t="s">
        <v>17</v>
      </c>
      <c r="K123" t="s">
        <v>96</v>
      </c>
    </row>
    <row r="124" spans="1:11" ht="15">
      <c r="A124" t="s">
        <v>413</v>
      </c>
      <c r="B124" t="str">
        <f>"0501002"</f>
        <v>0501002</v>
      </c>
      <c r="C124" t="s">
        <v>414</v>
      </c>
      <c r="D124">
        <v>2106718234</v>
      </c>
      <c r="E124">
        <v>2106775372</v>
      </c>
      <c r="F124" t="s">
        <v>415</v>
      </c>
      <c r="G124" t="s">
        <v>236</v>
      </c>
      <c r="H124" t="s">
        <v>416</v>
      </c>
      <c r="I124">
        <v>15452</v>
      </c>
      <c r="J124" t="s">
        <v>17</v>
      </c>
      <c r="K124" t="s">
        <v>417</v>
      </c>
    </row>
    <row r="125" spans="1:11" ht="15">
      <c r="A125" t="s">
        <v>413</v>
      </c>
      <c r="B125" t="str">
        <f>"0501003"</f>
        <v>0501003</v>
      </c>
      <c r="C125" t="s">
        <v>516</v>
      </c>
      <c r="D125">
        <v>2108082905</v>
      </c>
      <c r="E125">
        <v>2108010158</v>
      </c>
      <c r="F125" t="s">
        <v>517</v>
      </c>
      <c r="G125" t="s">
        <v>22</v>
      </c>
      <c r="H125" t="s">
        <v>518</v>
      </c>
      <c r="I125">
        <v>14562</v>
      </c>
      <c r="J125" t="s">
        <v>17</v>
      </c>
      <c r="K125" t="s">
        <v>519</v>
      </c>
    </row>
    <row r="126" spans="1:11" ht="15">
      <c r="A126" t="s">
        <v>182</v>
      </c>
      <c r="B126" t="str">
        <f>"0551003"</f>
        <v>0551003</v>
      </c>
      <c r="C126" t="s">
        <v>183</v>
      </c>
      <c r="D126">
        <v>2108012944</v>
      </c>
      <c r="E126">
        <v>2108080562</v>
      </c>
      <c r="F126" t="s">
        <v>184</v>
      </c>
      <c r="G126" t="s">
        <v>185</v>
      </c>
      <c r="H126" t="s">
        <v>186</v>
      </c>
      <c r="I126">
        <v>14562</v>
      </c>
      <c r="J126" t="s">
        <v>17</v>
      </c>
      <c r="K126" t="s">
        <v>187</v>
      </c>
    </row>
    <row r="127" spans="1:12" ht="15">
      <c r="A127" t="s">
        <v>182</v>
      </c>
      <c r="B127" t="str">
        <f>"0551002"</f>
        <v>0551002</v>
      </c>
      <c r="C127" t="s">
        <v>234</v>
      </c>
      <c r="D127">
        <v>2106718781</v>
      </c>
      <c r="E127">
        <v>2106725413</v>
      </c>
      <c r="F127" t="s">
        <v>235</v>
      </c>
      <c r="G127" t="s">
        <v>236</v>
      </c>
      <c r="H127" t="s">
        <v>237</v>
      </c>
      <c r="I127">
        <v>15452</v>
      </c>
      <c r="J127" t="s">
        <v>17</v>
      </c>
      <c r="K127" t="s">
        <v>238</v>
      </c>
      <c r="L127" t="s">
        <v>239</v>
      </c>
    </row>
    <row r="128" spans="1:12" ht="15">
      <c r="A128" t="s">
        <v>84</v>
      </c>
      <c r="B128" t="str">
        <f>"SEK030"</f>
        <v>SEK030</v>
      </c>
      <c r="C128" t="s">
        <v>485</v>
      </c>
      <c r="D128">
        <v>2106016586</v>
      </c>
      <c r="E128">
        <v>2106082642</v>
      </c>
      <c r="F128" t="s">
        <v>486</v>
      </c>
      <c r="G128" t="s">
        <v>135</v>
      </c>
      <c r="H128" t="s">
        <v>487</v>
      </c>
      <c r="I128">
        <v>15341</v>
      </c>
      <c r="J128" t="s">
        <v>89</v>
      </c>
      <c r="K128" t="s">
        <v>488</v>
      </c>
      <c r="L128" t="s">
        <v>489</v>
      </c>
    </row>
    <row r="129" spans="1:11" ht="15">
      <c r="A129" t="s">
        <v>84</v>
      </c>
      <c r="B129" t="str">
        <f>"SEK085"</f>
        <v>SEK085</v>
      </c>
      <c r="C129" t="s">
        <v>85</v>
      </c>
      <c r="D129">
        <v>2106849575</v>
      </c>
      <c r="E129">
        <v>2106849575</v>
      </c>
      <c r="F129" t="s">
        <v>86</v>
      </c>
      <c r="G129" t="s">
        <v>87</v>
      </c>
      <c r="H129" t="s">
        <v>88</v>
      </c>
      <c r="I129">
        <v>15233</v>
      </c>
      <c r="J129" t="s">
        <v>89</v>
      </c>
      <c r="K129" t="s">
        <v>90</v>
      </c>
    </row>
    <row r="130" spans="1:11" ht="15">
      <c r="A130" t="s">
        <v>84</v>
      </c>
      <c r="B130" t="str">
        <f>"SEK086"</f>
        <v>SEK086</v>
      </c>
      <c r="C130" t="s">
        <v>129</v>
      </c>
      <c r="D130">
        <v>2102821115</v>
      </c>
      <c r="E130">
        <v>2102819730</v>
      </c>
      <c r="F130" t="s">
        <v>130</v>
      </c>
      <c r="G130" t="s">
        <v>19</v>
      </c>
      <c r="H130" t="s">
        <v>131</v>
      </c>
      <c r="I130">
        <v>15123</v>
      </c>
      <c r="J130" t="s">
        <v>17</v>
      </c>
      <c r="K130" t="s">
        <v>132</v>
      </c>
    </row>
    <row r="131" spans="1:11" ht="15">
      <c r="A131" t="s">
        <v>84</v>
      </c>
      <c r="B131" t="str">
        <f>"SEK088"</f>
        <v>SEK088</v>
      </c>
      <c r="C131" t="s">
        <v>359</v>
      </c>
      <c r="D131">
        <v>2102711629</v>
      </c>
      <c r="E131">
        <v>2102711629</v>
      </c>
      <c r="F131" t="s">
        <v>360</v>
      </c>
      <c r="G131" t="s">
        <v>36</v>
      </c>
      <c r="H131" t="s">
        <v>361</v>
      </c>
      <c r="I131">
        <v>14231</v>
      </c>
      <c r="J131" t="s">
        <v>89</v>
      </c>
      <c r="K131" t="s">
        <v>362</v>
      </c>
    </row>
  </sheetData>
  <sheetProtection/>
  <autoFilter ref="A1:L13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cdag</dc:creator>
  <cp:keywords/>
  <dc:description/>
  <cp:lastModifiedBy>cdag</cp:lastModifiedBy>
  <dcterms:created xsi:type="dcterms:W3CDTF">2022-02-04T09:27:37Z</dcterms:created>
  <dcterms:modified xsi:type="dcterms:W3CDTF">2022-02-05T16:52:25Z</dcterms:modified>
  <cp:category/>
  <cp:version/>
  <cp:contentType/>
  <cp:contentStatus/>
</cp:coreProperties>
</file>